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615" windowWidth="15450" windowHeight="996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Бюджет!$B$16:$G$19</definedName>
    <definedName name="_xlnm.Print_Area" localSheetId="0">Бюджет!$A$1:$G$182</definedName>
  </definedNames>
  <calcPr calcId="144525"/>
</workbook>
</file>

<file path=xl/calcChain.xml><?xml version="1.0" encoding="utf-8"?>
<calcChain xmlns="http://schemas.openxmlformats.org/spreadsheetml/2006/main">
  <c r="F108" i="3" l="1"/>
  <c r="F106" i="3"/>
  <c r="G108" i="3"/>
  <c r="G175" i="3" l="1"/>
  <c r="G174" i="3" s="1"/>
  <c r="G176" i="3"/>
  <c r="F176" i="3"/>
  <c r="F175" i="3" s="1"/>
  <c r="F174" i="3" s="1"/>
  <c r="G172" i="3"/>
  <c r="G171" i="3" s="1"/>
  <c r="F172" i="3"/>
  <c r="F171" i="3" s="1"/>
  <c r="G162" i="3"/>
  <c r="G159" i="3"/>
  <c r="F159" i="3"/>
  <c r="G154" i="3"/>
  <c r="F154" i="3"/>
  <c r="G151" i="3"/>
  <c r="F151" i="3"/>
  <c r="G147" i="3"/>
  <c r="F147" i="3"/>
  <c r="G144" i="3"/>
  <c r="F144" i="3"/>
  <c r="G139" i="3"/>
  <c r="F139" i="3"/>
  <c r="G135" i="3"/>
  <c r="F135" i="3"/>
  <c r="G138" i="3" l="1"/>
  <c r="G131" i="3"/>
  <c r="F131" i="3"/>
  <c r="G129" i="3"/>
  <c r="F129" i="3"/>
  <c r="G125" i="3"/>
  <c r="F125" i="3"/>
  <c r="G119" i="3"/>
  <c r="F119" i="3"/>
  <c r="G117" i="3"/>
  <c r="F117" i="3"/>
  <c r="G113" i="3"/>
  <c r="F113" i="3"/>
  <c r="G99" i="3"/>
  <c r="F99" i="3"/>
  <c r="G96" i="3"/>
  <c r="G95" i="3" s="1"/>
  <c r="F96" i="3"/>
  <c r="F95" i="3" s="1"/>
  <c r="G84" i="3"/>
  <c r="F84" i="3"/>
  <c r="G92" i="3"/>
  <c r="F92" i="3"/>
  <c r="G90" i="3"/>
  <c r="F90" i="3"/>
  <c r="G75" i="3"/>
  <c r="G81" i="3"/>
  <c r="F81" i="3"/>
  <c r="G60" i="3" l="1"/>
  <c r="G59" i="3" s="1"/>
  <c r="G58" i="3" s="1"/>
  <c r="F60" i="3"/>
  <c r="G49" i="3"/>
  <c r="F49" i="3"/>
  <c r="G56" i="3"/>
  <c r="F56" i="3"/>
  <c r="G53" i="3" l="1"/>
  <c r="G48" i="3" s="1"/>
  <c r="F53" i="3"/>
  <c r="F48" i="3" s="1"/>
  <c r="G22" i="3"/>
  <c r="F22" i="3"/>
  <c r="G13" i="3"/>
  <c r="F13" i="3"/>
  <c r="G180" i="3" l="1"/>
  <c r="F180" i="3"/>
  <c r="G169" i="3"/>
  <c r="G168" i="3" s="1"/>
  <c r="G167" i="3" s="1"/>
  <c r="F169" i="3"/>
  <c r="F168" i="3" s="1"/>
  <c r="F167" i="3" s="1"/>
  <c r="G165" i="3"/>
  <c r="G164" i="3" s="1"/>
  <c r="G137" i="3" s="1"/>
  <c r="F165" i="3"/>
  <c r="F164" i="3" s="1"/>
  <c r="F162" i="3"/>
  <c r="F138" i="3" s="1"/>
  <c r="F137" i="3" s="1"/>
  <c r="G134" i="3"/>
  <c r="G133" i="3" s="1"/>
  <c r="G127" i="3"/>
  <c r="F127" i="3"/>
  <c r="G123" i="3"/>
  <c r="F123" i="3"/>
  <c r="G121" i="3"/>
  <c r="F121" i="3"/>
  <c r="G111" i="3"/>
  <c r="F111" i="3"/>
  <c r="G115" i="3"/>
  <c r="F115" i="3"/>
  <c r="G106" i="3"/>
  <c r="G103" i="3"/>
  <c r="G98" i="3" s="1"/>
  <c r="F103" i="3"/>
  <c r="F98" i="3" s="1"/>
  <c r="G88" i="3"/>
  <c r="G86" i="3"/>
  <c r="F86" i="3"/>
  <c r="F83" i="3" s="1"/>
  <c r="G79" i="3"/>
  <c r="F79" i="3"/>
  <c r="F75" i="3"/>
  <c r="G73" i="3"/>
  <c r="F73" i="3"/>
  <c r="G69" i="3"/>
  <c r="F69" i="3"/>
  <c r="G66" i="3"/>
  <c r="G65" i="3" s="1"/>
  <c r="F66" i="3"/>
  <c r="F65" i="3" s="1"/>
  <c r="F59" i="3"/>
  <c r="F58" i="3" s="1"/>
  <c r="G46" i="3"/>
  <c r="G45" i="3" s="1"/>
  <c r="F46" i="3"/>
  <c r="F45" i="3" s="1"/>
  <c r="G42" i="3"/>
  <c r="F42" i="3"/>
  <c r="G40" i="3"/>
  <c r="F40" i="3"/>
  <c r="G38" i="3"/>
  <c r="F38" i="3"/>
  <c r="G36" i="3"/>
  <c r="F36" i="3"/>
  <c r="G31" i="3"/>
  <c r="F31" i="3"/>
  <c r="G27" i="3"/>
  <c r="F27" i="3"/>
  <c r="G19" i="3"/>
  <c r="F19" i="3"/>
  <c r="G11" i="3"/>
  <c r="F11" i="3"/>
  <c r="F105" i="3" l="1"/>
  <c r="G105" i="3"/>
  <c r="G94" i="3" s="1"/>
  <c r="G83" i="3"/>
  <c r="F94" i="3"/>
  <c r="F72" i="3"/>
  <c r="F71" i="3" s="1"/>
  <c r="G72" i="3"/>
  <c r="G35" i="3"/>
  <c r="F35" i="3"/>
  <c r="F68" i="3"/>
  <c r="F64" i="3" s="1"/>
  <c r="F134" i="3"/>
  <c r="F133" i="3" s="1"/>
  <c r="G68" i="3"/>
  <c r="G64" i="3" s="1"/>
  <c r="G10" i="3"/>
  <c r="F10" i="3"/>
  <c r="G71" i="3" l="1"/>
  <c r="G9" i="3"/>
  <c r="G182" i="3" s="1"/>
  <c r="F9" i="3"/>
  <c r="F182" i="3" s="1"/>
</calcChain>
</file>

<file path=xl/sharedStrings.xml><?xml version="1.0" encoding="utf-8"?>
<sst xmlns="http://schemas.openxmlformats.org/spreadsheetml/2006/main" count="597" uniqueCount="222">
  <si>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</si>
  <si>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</si>
  <si>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</si>
  <si>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</si>
  <si>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</si>
  <si>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</si>
  <si>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</si>
  <si>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</si>
  <si>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</si>
  <si>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</si>
  <si>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</si>
  <si>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</si>
  <si>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</si>
  <si>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</si>
  <si>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</si>
  <si>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</si>
  <si>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</si>
  <si>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</si>
  <si>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</si>
  <si>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</si>
  <si>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</si>
  <si>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</si>
  <si>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</si>
  <si>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</si>
  <si>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</si>
  <si>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</si>
  <si>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</si>
  <si>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</si>
  <si>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</si>
  <si>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</si>
  <si>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</si>
  <si>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</si>
  <si>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</si>
  <si>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</si>
  <si>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</si>
  <si>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</si>
  <si>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</si>
  <si>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</si>
  <si>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</si>
  <si>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</si>
  <si>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</si>
  <si>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</si>
  <si>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</si>
  <si>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</si>
  <si>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</si>
  <si>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</si>
  <si>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</si>
  <si>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</si>
  <si>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</si>
  <si>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</si>
  <si>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</si>
  <si>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</si>
  <si>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</si>
  <si>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</si>
  <si>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</si>
  <si>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</si>
  <si>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</si>
  <si>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Ведомственная структура расходов бюджета муниципального образования Мичуринское сельское поселение  муниципального образования Приозерский муниципальный район Ленинградской области</t>
  </si>
  <si>
    <t>032</t>
  </si>
  <si>
    <t>КВСР</t>
  </si>
  <si>
    <t>СОЦИАЛЬНАЯ ПОЛИТИКА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</si>
  <si>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</si>
  <si>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</si>
  <si>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</si>
  <si>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</si>
  <si>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</si>
  <si>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</si>
  <si>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</si>
  <si>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</si>
  <si>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</si>
  <si>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</si>
  <si>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</si>
  <si>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</si>
  <si>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</si>
  <si>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</si>
  <si>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</si>
  <si>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</si>
  <si>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</si>
  <si>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</si>
  <si>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</si>
  <si>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2930142030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</si>
  <si>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</si>
  <si>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</si>
  <si>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</si>
  <si>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</si>
  <si>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</si>
  <si>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</si>
  <si>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</si>
  <si>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</si>
  <si>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</si>
  <si>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</si>
  <si>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28002S0140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</si>
  <si>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</si>
  <si>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</si>
  <si>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</si>
  <si>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</si>
  <si>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</si>
  <si>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</si>
  <si>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</si>
  <si>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</si>
  <si>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</si>
  <si>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Уличное освещение</t>
  </si>
  <si>
    <t>2600142510</t>
  </si>
  <si>
    <t>Мероприятия по охране окружающей среды</t>
  </si>
  <si>
    <t>2600242540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</si>
  <si>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</si>
  <si>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</si>
  <si>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</si>
  <si>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</si>
  <si>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</si>
  <si>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</si>
  <si>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деятельности творческих коллективов муниципальных казенных учреждений</t>
  </si>
  <si>
    <t>2320122060</t>
  </si>
  <si>
    <t>2330122060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</si>
  <si>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</si>
  <si>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</si>
  <si>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</si>
  <si>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</si>
  <si>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</si>
  <si>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2340142850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</si>
  <si>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</si>
  <si>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</si>
  <si>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</si>
  <si>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</si>
  <si>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Реализация мероприятий по борьбе с борщевиком Сосновского</t>
  </si>
  <si>
    <t>3020174310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</si>
  <si>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</si>
  <si>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</si>
  <si>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</si>
  <si>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25201S0660</t>
  </si>
  <si>
    <t>113</t>
  </si>
  <si>
    <t>2930172020</t>
  </si>
  <si>
    <t>Прочая закупка товаров, работ и услуг</t>
  </si>
  <si>
    <t>2600142530</t>
  </si>
  <si>
    <t>30101S4660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</si>
  <si>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</si>
  <si>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23101S0360</t>
  </si>
  <si>
    <t>23201S0360</t>
  </si>
  <si>
    <t>23301S0360</t>
  </si>
  <si>
    <t>831</t>
  </si>
  <si>
    <t>Исполнение судебныз актов Российской Федерации и мировых соглашений по возмещению причененного вреда</t>
  </si>
  <si>
    <t>Иные межбюджетные трансферты на исполнение полномочий поселений поутверждению генеральных планов поселения,правил землепользования и застройки</t>
  </si>
  <si>
    <t>2920162550</t>
  </si>
  <si>
    <t>Мероприятия по поддержке развития муниципальной службы</t>
  </si>
  <si>
    <t>Прочая закупка товаров и услуг</t>
  </si>
  <si>
    <t>Оценка недвижимости, признание прав и регулирование отношений по гоударственной и муниципальной собственности</t>
  </si>
  <si>
    <t>НАЦИОНАЛЬНАЯ БЕЗОПАСНОСТЬ И ПРАВООХРАНИТЕЛЬНАЯ ДЕЯТЕЛЬНОСТЬ</t>
  </si>
  <si>
    <t>0300</t>
  </si>
  <si>
    <t>Функционирование органов в сфере национальной безопасности и правоохранительной деятельности</t>
  </si>
  <si>
    <t>0310</t>
  </si>
  <si>
    <t>2930142200</t>
  </si>
  <si>
    <t>Мероприятия по поддержке малого и среднего предпринимательства</t>
  </si>
  <si>
    <t>2930142360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</si>
  <si>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</si>
  <si>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</si>
  <si>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</si>
  <si>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2930142020</t>
  </si>
  <si>
    <t>Специальные расходы</t>
  </si>
  <si>
    <t>Резервные фонды</t>
  </si>
  <si>
    <t>0111</t>
  </si>
  <si>
    <t>Резервный фонд администрации муниципальных образований</t>
  </si>
  <si>
    <t>Резервные средства</t>
  </si>
  <si>
    <t>2930142010</t>
  </si>
  <si>
    <t>122</t>
  </si>
  <si>
    <t>Иные выплаты персоналу государственных (муниципальных) органов, за исключением фонда оплаты труда</t>
  </si>
  <si>
    <t xml:space="preserve">Наименование </t>
  </si>
  <si>
    <t>2000142190</t>
  </si>
  <si>
    <t>2920162580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</si>
  <si>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</si>
  <si>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</t>
  </si>
  <si>
    <t>2930142250</t>
  </si>
  <si>
    <t>Обеспечение пожарной безопасности</t>
  </si>
  <si>
    <t>Мероприятия по згазификации</t>
  </si>
  <si>
    <t>2520142480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</si>
  <si>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 Местный бюджет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</si>
  <si>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</si>
  <si>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</si>
  <si>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112</t>
  </si>
  <si>
    <t>Организация и проведение спортивных мероприятий и спортивных соревнований</t>
  </si>
  <si>
    <t>за 1 квартал 2020 год</t>
  </si>
  <si>
    <t xml:space="preserve"> +</t>
  </si>
  <si>
    <t>851</t>
  </si>
  <si>
    <t>Уплата налогов организаций</t>
  </si>
  <si>
    <t xml:space="preserve"> -</t>
  </si>
  <si>
    <t>Иные межбюджетные трансферты на исполнение полномочий поселений по организации ритуальных услуг и содержания мест захоронения</t>
  </si>
  <si>
    <t>870</t>
  </si>
  <si>
    <t>2930142110</t>
  </si>
  <si>
    <t>Иные обязательства, осуществоляемые в рамках деятельности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</si>
  <si>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</si>
  <si>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28002S4200</t>
  </si>
  <si>
    <t>Капитальный ремонт и ремонт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</si>
  <si>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</si>
  <si>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</si>
  <si>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25201L5760</t>
  </si>
  <si>
    <t>Обеспечение комплексного развития сельских территорий</t>
  </si>
  <si>
    <t>Проектирование, строительство и реконструкция объектов в целях обустройства сельских населенных пунктов</t>
  </si>
  <si>
    <t>243</t>
  </si>
  <si>
    <t>Прочие мероприятия по благоустройству</t>
  </si>
  <si>
    <t>Закупка товаров, работ, услуг в целях капитального ремонта государственного (муниципального) имущества</t>
  </si>
  <si>
    <t>2600142550</t>
  </si>
  <si>
    <t>Организация и содержание мест захоронения</t>
  </si>
  <si>
    <t>Поддержка развития общественной инфраструктуры муниципального значения</t>
  </si>
  <si>
    <t>26001S4840</t>
  </si>
  <si>
    <t>26002S4790</t>
  </si>
  <si>
    <t>Мероприятия по созданию мест (площадок) накопления твердых коммунальных отходов</t>
  </si>
  <si>
    <t>3010142590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</si>
  <si>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</si>
  <si>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3020142580</t>
  </si>
  <si>
    <t>Осуществление мероприятий по борьбе с борщевиком Сосновского</t>
  </si>
  <si>
    <t>3100242320</t>
  </si>
  <si>
    <t>Мероприятия по формированию современной городской среды</t>
  </si>
  <si>
    <t>31002S4750</t>
  </si>
  <si>
    <t>Реализация мероприятий по благоустройству дворовых территорий муниципальных образований Ленинградской области</t>
  </si>
  <si>
    <t>1003</t>
  </si>
  <si>
    <t>Социальное обеспечение населения</t>
  </si>
  <si>
    <t>24501L0200</t>
  </si>
  <si>
    <t>322</t>
  </si>
  <si>
    <t>Мероприятия подпрограммы "Обеспечение жильем молодых семей</t>
  </si>
  <si>
    <t>Субсидии гражданам на приобретение жилья</t>
  </si>
  <si>
    <t>Уточненный бюджетный план на 2020 год (тыс.руб.)</t>
  </si>
  <si>
    <t>Фактически исполнено на 01.04.2019 г. (тыс.руб.)</t>
  </si>
  <si>
    <t xml:space="preserve">Утверждено
 Постановлением администрации       
МО Мичуринское сельское 
МО Приозерский муниципальный район   
Ленинградской области 
от  16.04.2020 г. № 71                                                                                Приложение №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</si>
</sst>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_р_._-;\-* #,##0.0_р_._-;_-* &quot;-&quot;?_р_._-;_-@_-"/>
  </numFmts>
  <fonts count="10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8" fillId="0" borderId="0" xfId="0" applyFont="1" applyFill="1"/>
    <xf numFmtId="0" fontId="7" fillId="0" borderId="0" xfId="0" applyFont="1" applyFill="1"/>
    <xf numFmtId="0" fontId="0" fillId="0" borderId="1" xfId="0" applyFill="1" applyBorder="1"/>
    <xf numFmtId="165" fontId="2" fillId="0" borderId="1" xfId="0" applyNumberFormat="1" applyFont="1" applyFill="1" applyBorder="1" applyAlignment="1" applyProtection="1">
      <alignment horizontal="right" vertical="center" wrapText="1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/>
    </xf>
    <xf numFmtId="165" fontId="2" fillId="0" borderId="1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right" vertical="distributed" wrapText="1"/>
    </xf>
    <xf numFmtId="164" fontId="9" fillId="0" borderId="0" xfId="0" applyNumberFormat="1" applyFont="1" applyFill="1" applyAlignment="1">
      <alignment horizontal="right" vertical="distributed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82"/>
  <sheetViews>
    <sheetView showGridLines="0" tabSelected="1" topLeftCell="A170" zoomScale="130" zoomScaleNormal="130" workbookViewId="0">
      <selection sqref="A1:XFD1048576"/>
    </sheetView>
  </sheetViews>
  <sheetFormatPr defaultColWidth="9.140625" defaultRowHeight="12.75" customHeight="1" outlineLevelRow="7" x14ac:dyDescent="0.2"/>
  <cols>
    <col min="1" max="1" width="6.140625" style="4" customWidth="1"/>
    <col min="2" max="2" width="53" style="4" customWidth="1"/>
    <col min="3" max="3" width="5.7109375" style="4" customWidth="1"/>
    <col min="4" max="4" width="10.28515625" style="4" customWidth="1"/>
    <col min="5" max="5" width="5.28515625" style="4" customWidth="1"/>
    <col min="6" max="6" width="10.42578125" style="4" customWidth="1"/>
    <col min="7" max="7" width="10.85546875" style="4" customWidth="1"/>
    <col min="8" max="16384" width="9.140625" style="4"/>
  </cols>
  <sheetData>
    <row r="1" spans="1:9" ht="90" customHeight="1" x14ac:dyDescent="0.2">
      <c r="C1" s="27" t="s">
        <v>221</v>
      </c>
      <c r="D1" s="28"/>
      <c r="E1" s="28"/>
      <c r="F1" s="28"/>
      <c r="G1" s="28"/>
    </row>
    <row r="2" spans="1:9" ht="6" customHeight="1" x14ac:dyDescent="0.2">
      <c r="B2" s="5"/>
      <c r="C2" s="5"/>
      <c r="D2" s="6"/>
      <c r="E2" s="6"/>
      <c r="F2" s="7"/>
    </row>
    <row r="3" spans="1:9" ht="12.75" hidden="1" customHeight="1" x14ac:dyDescent="0.2">
      <c r="B3" s="8"/>
      <c r="C3" s="8"/>
      <c r="D3" s="8"/>
      <c r="E3" s="8"/>
      <c r="F3" s="8"/>
    </row>
    <row r="4" spans="1:9" ht="47.25" customHeight="1" x14ac:dyDescent="0.2">
      <c r="B4" s="25" t="s">
        <v>57</v>
      </c>
      <c r="C4" s="25"/>
      <c r="D4" s="25"/>
      <c r="E4" s="25"/>
      <c r="F4" s="25"/>
    </row>
    <row r="5" spans="1:9" ht="15" customHeight="1" x14ac:dyDescent="0.2">
      <c r="B5" s="26" t="s">
        <v>179</v>
      </c>
      <c r="C5" s="26"/>
      <c r="D5" s="26"/>
      <c r="E5" s="26"/>
      <c r="F5" s="26"/>
    </row>
    <row r="6" spans="1:9" ht="12.75" hidden="1" customHeight="1" x14ac:dyDescent="0.2"/>
    <row r="7" spans="1:9" x14ac:dyDescent="0.2">
      <c r="B7" s="9"/>
      <c r="C7" s="9"/>
      <c r="D7" s="9"/>
      <c r="E7" s="9"/>
      <c r="F7" s="9"/>
      <c r="G7" s="9" t="s">
        <v>0</v>
      </c>
      <c r="H7" s="10"/>
      <c r="I7" s="10"/>
    </row>
    <row r="8" spans="1:9" ht="45.75" customHeight="1" x14ac:dyDescent="0.2">
      <c r="A8" s="11" t="s">
        <v>59</v>
      </c>
      <c r="B8" s="13" t="s">
        <v>165</v>
      </c>
      <c r="C8" s="13" t="s">
        <v>1</v>
      </c>
      <c r="D8" s="13" t="s">
        <v>2</v>
      </c>
      <c r="E8" s="13" t="s">
        <v>3</v>
      </c>
      <c r="F8" s="13" t="s">
        <v>219</v>
      </c>
      <c r="G8" s="13" t="s">
        <v>220</v>
      </c>
    </row>
    <row r="9" spans="1:9" ht="18" customHeight="1" x14ac:dyDescent="0.2">
      <c r="A9" s="12" t="s">
        <v>58</v>
      </c>
      <c r="B9" s="14" t="s">
        <v>5</v>
      </c>
      <c r="C9" s="13" t="s">
        <v>4</v>
      </c>
      <c r="D9" s="13"/>
      <c r="E9" s="13"/>
      <c r="F9" s="19">
        <f>F10+F35+F42+F45+F48</f>
        <v>6512.9</v>
      </c>
      <c r="G9" s="19">
        <f>G10+G35+G42+G45+G48</f>
        <v>1246.8000000000002</v>
      </c>
    </row>
    <row r="10" spans="1:9" ht="31.5" x14ac:dyDescent="0.2">
      <c r="A10" s="1"/>
      <c r="B10" s="14" t="s">
        <v>7</v>
      </c>
      <c r="C10" s="13" t="s">
        <v>6</v>
      </c>
      <c r="D10" s="13"/>
      <c r="E10" s="13"/>
      <c r="F10" s="19">
        <f>+F13+F19+F22+F27+F31+F11+F29+F33</f>
        <v>5842.7</v>
      </c>
      <c r="G10" s="19">
        <f>G13+G19+G22+G27+G31+G11+G29+G34</f>
        <v>1109.4000000000001</v>
      </c>
      <c r="H10" s="17"/>
    </row>
    <row r="11" spans="1:9" ht="12.75" customHeight="1" outlineLevel="1" x14ac:dyDescent="0.2">
      <c r="A11" s="1"/>
      <c r="B11" s="2" t="s">
        <v>143</v>
      </c>
      <c r="C11" s="3" t="s">
        <v>6</v>
      </c>
      <c r="D11" s="3" t="s">
        <v>166</v>
      </c>
      <c r="E11" s="3"/>
      <c r="F11" s="20">
        <f>F12</f>
        <v>50</v>
      </c>
      <c r="G11" s="20">
        <f>G12</f>
        <v>0</v>
      </c>
    </row>
    <row r="12" spans="1:9" ht="12.75" customHeight="1" outlineLevel="1" x14ac:dyDescent="0.2">
      <c r="A12" s="1"/>
      <c r="B12" s="2" t="s">
        <v>132</v>
      </c>
      <c r="C12" s="3" t="s">
        <v>6</v>
      </c>
      <c r="D12" s="3" t="s">
        <v>166</v>
      </c>
      <c r="E12" s="3" t="s">
        <v>8</v>
      </c>
      <c r="F12" s="20">
        <v>50</v>
      </c>
      <c r="G12" s="20">
        <v>0</v>
      </c>
    </row>
    <row r="13" spans="1:9" ht="22.5" outlineLevel="1" x14ac:dyDescent="0.2">
      <c r="A13" s="1"/>
      <c r="B13" s="2" t="s">
        <v>61</v>
      </c>
      <c r="C13" s="3" t="s">
        <v>6</v>
      </c>
      <c r="D13" s="3" t="s">
        <v>62</v>
      </c>
      <c r="E13" s="3"/>
      <c r="F13" s="20">
        <f>SUM(F14:F18)</f>
        <v>4475.6000000000004</v>
      </c>
      <c r="G13" s="20">
        <f>SUM(G14:G18)</f>
        <v>913.1</v>
      </c>
    </row>
    <row r="14" spans="1:9" outlineLevel="7" x14ac:dyDescent="0.2">
      <c r="A14" s="1"/>
      <c r="B14" s="2" t="s">
        <v>63</v>
      </c>
      <c r="C14" s="3" t="s">
        <v>6</v>
      </c>
      <c r="D14" s="3" t="s">
        <v>62</v>
      </c>
      <c r="E14" s="3" t="s">
        <v>10</v>
      </c>
      <c r="F14" s="20">
        <v>2579.8000000000002</v>
      </c>
      <c r="G14" s="20">
        <v>524.20000000000005</v>
      </c>
    </row>
    <row r="15" spans="1:9" ht="33.75" outlineLevel="3" x14ac:dyDescent="0.2">
      <c r="A15" s="1"/>
      <c r="B15" s="2" t="s">
        <v>64</v>
      </c>
      <c r="C15" s="3" t="s">
        <v>6</v>
      </c>
      <c r="D15" s="3" t="s">
        <v>62</v>
      </c>
      <c r="E15" s="3" t="s">
        <v>65</v>
      </c>
      <c r="F15" s="20">
        <v>877.2</v>
      </c>
      <c r="G15" s="20">
        <v>144.80000000000001</v>
      </c>
    </row>
    <row r="16" spans="1:9" ht="12.75" customHeight="1" outlineLevel="4" x14ac:dyDescent="0.2">
      <c r="A16" s="1"/>
      <c r="B16" s="2" t="s">
        <v>132</v>
      </c>
      <c r="C16" s="3" t="s">
        <v>6</v>
      </c>
      <c r="D16" s="3" t="s">
        <v>62</v>
      </c>
      <c r="E16" s="3" t="s">
        <v>8</v>
      </c>
      <c r="F16" s="20">
        <v>1008</v>
      </c>
      <c r="G16" s="20">
        <v>244.1</v>
      </c>
      <c r="H16" s="21"/>
    </row>
    <row r="17" spans="1:9" ht="12.75" customHeight="1" outlineLevel="4" x14ac:dyDescent="0.2">
      <c r="A17" s="1"/>
      <c r="B17" s="2" t="s">
        <v>182</v>
      </c>
      <c r="C17" s="3" t="s">
        <v>6</v>
      </c>
      <c r="D17" s="3" t="s">
        <v>62</v>
      </c>
      <c r="E17" s="3" t="s">
        <v>181</v>
      </c>
      <c r="F17" s="20">
        <v>0.6</v>
      </c>
      <c r="G17" s="20">
        <v>0</v>
      </c>
      <c r="H17" s="22"/>
    </row>
    <row r="18" spans="1:9" ht="12.75" customHeight="1" outlineLevel="4" x14ac:dyDescent="0.2">
      <c r="A18" s="1"/>
      <c r="B18" s="2" t="s">
        <v>32</v>
      </c>
      <c r="C18" s="3" t="s">
        <v>6</v>
      </c>
      <c r="D18" s="3" t="s">
        <v>62</v>
      </c>
      <c r="E18" s="3" t="s">
        <v>31</v>
      </c>
      <c r="F18" s="20">
        <v>10</v>
      </c>
      <c r="G18" s="20">
        <v>0</v>
      </c>
    </row>
    <row r="19" spans="1:9" ht="22.5" outlineLevel="5" x14ac:dyDescent="0.2">
      <c r="A19" s="1"/>
      <c r="B19" s="2" t="s">
        <v>66</v>
      </c>
      <c r="C19" s="3" t="s">
        <v>6</v>
      </c>
      <c r="D19" s="3" t="s">
        <v>67</v>
      </c>
      <c r="E19" s="3"/>
      <c r="F19" s="20">
        <f>F20+F21</f>
        <v>512.19999999999993</v>
      </c>
      <c r="G19" s="20">
        <f>G20+G21</f>
        <v>95</v>
      </c>
    </row>
    <row r="20" spans="1:9" outlineLevel="7" x14ac:dyDescent="0.2">
      <c r="A20" s="1"/>
      <c r="B20" s="2" t="s">
        <v>63</v>
      </c>
      <c r="C20" s="3" t="s">
        <v>6</v>
      </c>
      <c r="D20" s="3" t="s">
        <v>67</v>
      </c>
      <c r="E20" s="3" t="s">
        <v>10</v>
      </c>
      <c r="F20" s="20">
        <v>393.4</v>
      </c>
      <c r="G20" s="20">
        <v>75.3</v>
      </c>
      <c r="I20" s="17" t="s">
        <v>183</v>
      </c>
    </row>
    <row r="21" spans="1:9" ht="33.75" outlineLevel="7" x14ac:dyDescent="0.2">
      <c r="A21" s="1"/>
      <c r="B21" s="2" t="s">
        <v>64</v>
      </c>
      <c r="C21" s="3" t="s">
        <v>6</v>
      </c>
      <c r="D21" s="3" t="s">
        <v>67</v>
      </c>
      <c r="E21" s="3" t="s">
        <v>65</v>
      </c>
      <c r="F21" s="20">
        <v>118.8</v>
      </c>
      <c r="G21" s="20">
        <v>19.7</v>
      </c>
    </row>
    <row r="22" spans="1:9" ht="13.5" customHeight="1" outlineLevel="5" x14ac:dyDescent="0.2">
      <c r="A22" s="1"/>
      <c r="B22" s="2" t="s">
        <v>68</v>
      </c>
      <c r="C22" s="3" t="s">
        <v>6</v>
      </c>
      <c r="D22" s="3" t="s">
        <v>69</v>
      </c>
      <c r="E22" s="3"/>
      <c r="F22" s="20">
        <f>SUM(F23:F26)</f>
        <v>796.9</v>
      </c>
      <c r="G22" s="20">
        <f>SUM(G23:G26)</f>
        <v>93.300000000000011</v>
      </c>
    </row>
    <row r="23" spans="1:9" outlineLevel="7" x14ac:dyDescent="0.2">
      <c r="A23" s="1"/>
      <c r="B23" s="2" t="s">
        <v>63</v>
      </c>
      <c r="C23" s="3" t="s">
        <v>6</v>
      </c>
      <c r="D23" s="3" t="s">
        <v>69</v>
      </c>
      <c r="E23" s="3" t="s">
        <v>10</v>
      </c>
      <c r="F23" s="20">
        <v>612</v>
      </c>
      <c r="G23" s="20">
        <v>71.7</v>
      </c>
    </row>
    <row r="24" spans="1:9" ht="33.75" outlineLevel="5" collapsed="1" x14ac:dyDescent="0.2">
      <c r="A24" s="1"/>
      <c r="B24" s="2" t="s">
        <v>64</v>
      </c>
      <c r="C24" s="3" t="s">
        <v>6</v>
      </c>
      <c r="D24" s="3" t="s">
        <v>69</v>
      </c>
      <c r="E24" s="3" t="s">
        <v>65</v>
      </c>
      <c r="F24" s="20">
        <v>184.9</v>
      </c>
      <c r="G24" s="20">
        <v>21.6</v>
      </c>
      <c r="I24" s="17"/>
    </row>
    <row r="25" spans="1:9" hidden="1" outlineLevel="7" x14ac:dyDescent="0.2">
      <c r="A25" s="1"/>
      <c r="B25" s="2"/>
      <c r="C25" s="3" t="s">
        <v>6</v>
      </c>
      <c r="D25" s="3" t="s">
        <v>69</v>
      </c>
      <c r="E25" s="3" t="s">
        <v>163</v>
      </c>
      <c r="F25" s="20"/>
      <c r="G25" s="20"/>
    </row>
    <row r="26" spans="1:9" ht="22.5" hidden="1" outlineLevel="7" x14ac:dyDescent="0.2">
      <c r="A26" s="1"/>
      <c r="B26" s="2" t="s">
        <v>140</v>
      </c>
      <c r="C26" s="3" t="s">
        <v>6</v>
      </c>
      <c r="D26" s="3" t="s">
        <v>69</v>
      </c>
      <c r="E26" s="3" t="s">
        <v>139</v>
      </c>
      <c r="F26" s="20"/>
      <c r="G26" s="20"/>
    </row>
    <row r="27" spans="1:9" ht="35.25" customHeight="1" outlineLevel="5" x14ac:dyDescent="0.2">
      <c r="A27" s="1"/>
      <c r="B27" s="2" t="s">
        <v>70</v>
      </c>
      <c r="C27" s="3" t="s">
        <v>6</v>
      </c>
      <c r="D27" s="3" t="s">
        <v>71</v>
      </c>
      <c r="E27" s="3"/>
      <c r="F27" s="20">
        <f>F28</f>
        <v>4</v>
      </c>
      <c r="G27" s="20">
        <f>G28</f>
        <v>4</v>
      </c>
    </row>
    <row r="28" spans="1:9" outlineLevel="5" collapsed="1" x14ac:dyDescent="0.2">
      <c r="A28" s="1"/>
      <c r="B28" s="2" t="s">
        <v>12</v>
      </c>
      <c r="C28" s="3" t="s">
        <v>6</v>
      </c>
      <c r="D28" s="3" t="s">
        <v>71</v>
      </c>
      <c r="E28" s="3" t="s">
        <v>11</v>
      </c>
      <c r="F28" s="20">
        <v>4</v>
      </c>
      <c r="G28" s="20">
        <v>4</v>
      </c>
    </row>
    <row r="29" spans="1:9" ht="33.75" hidden="1" outlineLevel="7" x14ac:dyDescent="0.2">
      <c r="A29" s="1"/>
      <c r="B29" s="2" t="s">
        <v>141</v>
      </c>
      <c r="C29" s="3" t="s">
        <v>6</v>
      </c>
      <c r="D29" s="3" t="s">
        <v>142</v>
      </c>
      <c r="E29" s="3"/>
      <c r="F29" s="20"/>
      <c r="G29" s="20"/>
    </row>
    <row r="30" spans="1:9" hidden="1" outlineLevel="5" x14ac:dyDescent="0.2">
      <c r="A30" s="1"/>
      <c r="B30" s="2" t="s">
        <v>12</v>
      </c>
      <c r="C30" s="3" t="s">
        <v>6</v>
      </c>
      <c r="D30" s="3" t="s">
        <v>142</v>
      </c>
      <c r="E30" s="3" t="s">
        <v>11</v>
      </c>
      <c r="F30" s="20"/>
      <c r="G30" s="20"/>
    </row>
    <row r="31" spans="1:9" ht="22.5" outlineLevel="5" x14ac:dyDescent="0.2">
      <c r="A31" s="1"/>
      <c r="B31" s="2" t="s">
        <v>72</v>
      </c>
      <c r="C31" s="3" t="s">
        <v>6</v>
      </c>
      <c r="D31" s="3" t="s">
        <v>73</v>
      </c>
      <c r="E31" s="3"/>
      <c r="F31" s="20">
        <f>F32</f>
        <v>3</v>
      </c>
      <c r="G31" s="20">
        <f>G32</f>
        <v>3</v>
      </c>
    </row>
    <row r="32" spans="1:9" outlineLevel="5" x14ac:dyDescent="0.2">
      <c r="A32" s="1"/>
      <c r="B32" s="2" t="s">
        <v>12</v>
      </c>
      <c r="C32" s="3" t="s">
        <v>6</v>
      </c>
      <c r="D32" s="3" t="s">
        <v>73</v>
      </c>
      <c r="E32" s="3" t="s">
        <v>11</v>
      </c>
      <c r="F32" s="20">
        <v>3</v>
      </c>
      <c r="G32" s="20">
        <v>3</v>
      </c>
    </row>
    <row r="33" spans="1:7" ht="21.75" customHeight="1" outlineLevel="7" x14ac:dyDescent="0.2">
      <c r="A33" s="1"/>
      <c r="B33" s="2" t="s">
        <v>184</v>
      </c>
      <c r="C33" s="3" t="s">
        <v>6</v>
      </c>
      <c r="D33" s="3" t="s">
        <v>167</v>
      </c>
      <c r="E33" s="3"/>
      <c r="F33" s="20">
        <v>1</v>
      </c>
      <c r="G33" s="20">
        <v>1</v>
      </c>
    </row>
    <row r="34" spans="1:7" outlineLevel="5" x14ac:dyDescent="0.2">
      <c r="A34" s="1"/>
      <c r="B34" s="2" t="s">
        <v>12</v>
      </c>
      <c r="C34" s="3" t="s">
        <v>6</v>
      </c>
      <c r="D34" s="3" t="s">
        <v>167</v>
      </c>
      <c r="E34" s="3" t="s">
        <v>11</v>
      </c>
      <c r="F34" s="20">
        <v>1</v>
      </c>
      <c r="G34" s="20">
        <v>1</v>
      </c>
    </row>
    <row r="35" spans="1:7" ht="21" customHeight="1" outlineLevel="7" x14ac:dyDescent="0.2">
      <c r="A35" s="1"/>
      <c r="B35" s="14" t="s">
        <v>14</v>
      </c>
      <c r="C35" s="13" t="s">
        <v>13</v>
      </c>
      <c r="D35" s="13"/>
      <c r="E35" s="13"/>
      <c r="F35" s="19">
        <f>F36+F38+F40</f>
        <v>423.3</v>
      </c>
      <c r="G35" s="19">
        <f>G36+G38+G40</f>
        <v>111.50000000000001</v>
      </c>
    </row>
    <row r="36" spans="1:7" ht="22.5" outlineLevel="1" x14ac:dyDescent="0.2">
      <c r="A36" s="1"/>
      <c r="B36" s="2" t="s">
        <v>74</v>
      </c>
      <c r="C36" s="3" t="s">
        <v>13</v>
      </c>
      <c r="D36" s="3" t="s">
        <v>75</v>
      </c>
      <c r="E36" s="3"/>
      <c r="F36" s="20">
        <f>F37</f>
        <v>22.8</v>
      </c>
      <c r="G36" s="20">
        <f>G37</f>
        <v>11.4</v>
      </c>
    </row>
    <row r="37" spans="1:7" outlineLevel="3" x14ac:dyDescent="0.2">
      <c r="A37" s="1"/>
      <c r="B37" s="2" t="s">
        <v>12</v>
      </c>
      <c r="C37" s="3" t="s">
        <v>13</v>
      </c>
      <c r="D37" s="3" t="s">
        <v>75</v>
      </c>
      <c r="E37" s="3" t="s">
        <v>11</v>
      </c>
      <c r="F37" s="20">
        <v>22.8</v>
      </c>
      <c r="G37" s="20">
        <v>11.4</v>
      </c>
    </row>
    <row r="38" spans="1:7" ht="22.5" outlineLevel="4" x14ac:dyDescent="0.2">
      <c r="A38" s="1"/>
      <c r="B38" s="2" t="s">
        <v>76</v>
      </c>
      <c r="C38" s="3" t="s">
        <v>13</v>
      </c>
      <c r="D38" s="3" t="s">
        <v>77</v>
      </c>
      <c r="E38" s="3"/>
      <c r="F38" s="20">
        <f>F39</f>
        <v>355.7</v>
      </c>
      <c r="G38" s="20">
        <f>G39</f>
        <v>88.9</v>
      </c>
    </row>
    <row r="39" spans="1:7" outlineLevel="5" x14ac:dyDescent="0.2">
      <c r="A39" s="1"/>
      <c r="B39" s="2" t="s">
        <v>12</v>
      </c>
      <c r="C39" s="3" t="s">
        <v>13</v>
      </c>
      <c r="D39" s="3" t="s">
        <v>77</v>
      </c>
      <c r="E39" s="3" t="s">
        <v>11</v>
      </c>
      <c r="F39" s="20">
        <v>355.7</v>
      </c>
      <c r="G39" s="20">
        <v>88.9</v>
      </c>
    </row>
    <row r="40" spans="1:7" ht="22.5" outlineLevel="7" x14ac:dyDescent="0.2">
      <c r="A40" s="1"/>
      <c r="B40" s="2" t="s">
        <v>120</v>
      </c>
      <c r="C40" s="3" t="s">
        <v>13</v>
      </c>
      <c r="D40" s="3" t="s">
        <v>121</v>
      </c>
      <c r="E40" s="3"/>
      <c r="F40" s="20">
        <f>F41</f>
        <v>44.8</v>
      </c>
      <c r="G40" s="20">
        <f>G41</f>
        <v>11.2</v>
      </c>
    </row>
    <row r="41" spans="1:7" outlineLevel="5" x14ac:dyDescent="0.2">
      <c r="A41" s="1"/>
      <c r="B41" s="2" t="s">
        <v>12</v>
      </c>
      <c r="C41" s="3" t="s">
        <v>13</v>
      </c>
      <c r="D41" s="3" t="s">
        <v>121</v>
      </c>
      <c r="E41" s="3" t="s">
        <v>11</v>
      </c>
      <c r="F41" s="20">
        <v>44.8</v>
      </c>
      <c r="G41" s="20">
        <v>11.2</v>
      </c>
    </row>
    <row r="42" spans="1:7" hidden="1" outlineLevel="5" x14ac:dyDescent="0.2">
      <c r="A42" s="1"/>
      <c r="B42" s="14" t="s">
        <v>153</v>
      </c>
      <c r="C42" s="13" t="s">
        <v>154</v>
      </c>
      <c r="D42" s="3"/>
      <c r="E42" s="3"/>
      <c r="F42" s="19">
        <f>F43</f>
        <v>0</v>
      </c>
      <c r="G42" s="19">
        <f>G43</f>
        <v>0</v>
      </c>
    </row>
    <row r="43" spans="1:7" ht="22.5" hidden="1" outlineLevel="5" x14ac:dyDescent="0.2">
      <c r="A43" s="1"/>
      <c r="B43" s="2" t="s">
        <v>155</v>
      </c>
      <c r="C43" s="3" t="s">
        <v>154</v>
      </c>
      <c r="D43" s="3" t="s">
        <v>156</v>
      </c>
      <c r="E43" s="3"/>
      <c r="F43" s="20"/>
      <c r="G43" s="20"/>
    </row>
    <row r="44" spans="1:7" hidden="1" outlineLevel="5" x14ac:dyDescent="0.2">
      <c r="A44" s="1"/>
      <c r="B44" s="2" t="s">
        <v>157</v>
      </c>
      <c r="C44" s="3" t="s">
        <v>154</v>
      </c>
      <c r="D44" s="3" t="s">
        <v>156</v>
      </c>
      <c r="E44" s="3" t="s">
        <v>185</v>
      </c>
      <c r="F44" s="20"/>
      <c r="G44" s="20"/>
    </row>
    <row r="45" spans="1:7" outlineLevel="5" x14ac:dyDescent="0.2">
      <c r="A45" s="1"/>
      <c r="B45" s="14" t="s">
        <v>158</v>
      </c>
      <c r="C45" s="13" t="s">
        <v>159</v>
      </c>
      <c r="D45" s="13"/>
      <c r="E45" s="13"/>
      <c r="F45" s="19">
        <f>F46</f>
        <v>30</v>
      </c>
      <c r="G45" s="19">
        <f>G46</f>
        <v>0</v>
      </c>
    </row>
    <row r="46" spans="1:7" outlineLevel="5" x14ac:dyDescent="0.2">
      <c r="A46" s="1"/>
      <c r="B46" s="2" t="s">
        <v>160</v>
      </c>
      <c r="C46" s="3" t="s">
        <v>159</v>
      </c>
      <c r="D46" s="3" t="s">
        <v>162</v>
      </c>
      <c r="E46" s="3"/>
      <c r="F46" s="20">
        <f>F47</f>
        <v>30</v>
      </c>
      <c r="G46" s="20">
        <f>G47</f>
        <v>0</v>
      </c>
    </row>
    <row r="47" spans="1:7" outlineLevel="5" x14ac:dyDescent="0.2">
      <c r="A47" s="1"/>
      <c r="B47" s="2" t="s">
        <v>161</v>
      </c>
      <c r="C47" s="3" t="s">
        <v>159</v>
      </c>
      <c r="D47" s="3" t="s">
        <v>162</v>
      </c>
      <c r="E47" s="3" t="s">
        <v>185</v>
      </c>
      <c r="F47" s="20">
        <v>30</v>
      </c>
      <c r="G47" s="20">
        <v>0</v>
      </c>
    </row>
    <row r="48" spans="1:7" outlineLevel="4" x14ac:dyDescent="0.2">
      <c r="A48" s="1"/>
      <c r="B48" s="14" t="s">
        <v>16</v>
      </c>
      <c r="C48" s="13" t="s">
        <v>15</v>
      </c>
      <c r="D48" s="13"/>
      <c r="E48" s="13"/>
      <c r="F48" s="19">
        <f>F49+F51++F53+F56</f>
        <v>216.9</v>
      </c>
      <c r="G48" s="19">
        <f>G49+G51++G53+G56</f>
        <v>25.9</v>
      </c>
    </row>
    <row r="49" spans="1:9" ht="22.5" outlineLevel="5" x14ac:dyDescent="0.2">
      <c r="A49" s="1"/>
      <c r="B49" s="2" t="s">
        <v>78</v>
      </c>
      <c r="C49" s="3" t="s">
        <v>15</v>
      </c>
      <c r="D49" s="3" t="s">
        <v>79</v>
      </c>
      <c r="E49" s="3"/>
      <c r="F49" s="20">
        <f>F50</f>
        <v>3.5</v>
      </c>
      <c r="G49" s="20">
        <f>G50</f>
        <v>0</v>
      </c>
    </row>
    <row r="50" spans="1:9" outlineLevel="3" collapsed="1" x14ac:dyDescent="0.2">
      <c r="A50" s="1"/>
      <c r="B50" s="2" t="s">
        <v>132</v>
      </c>
      <c r="C50" s="3" t="s">
        <v>15</v>
      </c>
      <c r="D50" s="3" t="s">
        <v>79</v>
      </c>
      <c r="E50" s="3" t="s">
        <v>8</v>
      </c>
      <c r="F50" s="20">
        <v>3.5</v>
      </c>
      <c r="G50" s="20">
        <v>0</v>
      </c>
    </row>
    <row r="51" spans="1:9" ht="22.5" hidden="1" outlineLevel="4" x14ac:dyDescent="0.2">
      <c r="A51" s="1"/>
      <c r="B51" s="2" t="s">
        <v>145</v>
      </c>
      <c r="C51" s="3" t="s">
        <v>15</v>
      </c>
      <c r="D51" s="3" t="s">
        <v>80</v>
      </c>
      <c r="E51" s="3"/>
      <c r="F51" s="20"/>
      <c r="G51" s="20"/>
    </row>
    <row r="52" spans="1:9" hidden="1" outlineLevel="5" x14ac:dyDescent="0.2">
      <c r="A52" s="1"/>
      <c r="B52" s="2" t="s">
        <v>132</v>
      </c>
      <c r="C52" s="3" t="s">
        <v>15</v>
      </c>
      <c r="D52" s="3" t="s">
        <v>80</v>
      </c>
      <c r="E52" s="3" t="s">
        <v>8</v>
      </c>
      <c r="F52" s="20"/>
      <c r="G52" s="20"/>
    </row>
    <row r="53" spans="1:9" outlineLevel="5" x14ac:dyDescent="0.2">
      <c r="A53" s="1"/>
      <c r="B53" s="2" t="s">
        <v>81</v>
      </c>
      <c r="C53" s="3" t="s">
        <v>15</v>
      </c>
      <c r="D53" s="3" t="s">
        <v>82</v>
      </c>
      <c r="E53" s="3"/>
      <c r="F53" s="20">
        <f>F54+F55</f>
        <v>8</v>
      </c>
      <c r="G53" s="20">
        <f>G54+G55</f>
        <v>0</v>
      </c>
    </row>
    <row r="54" spans="1:9" outlineLevel="5" x14ac:dyDescent="0.2">
      <c r="A54" s="1"/>
      <c r="B54" s="2" t="s">
        <v>132</v>
      </c>
      <c r="C54" s="3" t="s">
        <v>15</v>
      </c>
      <c r="D54" s="3" t="s">
        <v>82</v>
      </c>
      <c r="E54" s="3" t="s">
        <v>8</v>
      </c>
      <c r="F54" s="20">
        <v>3</v>
      </c>
      <c r="G54" s="20">
        <v>0</v>
      </c>
    </row>
    <row r="55" spans="1:9" outlineLevel="7" x14ac:dyDescent="0.2">
      <c r="A55" s="1"/>
      <c r="B55" s="2" t="s">
        <v>32</v>
      </c>
      <c r="C55" s="3" t="s">
        <v>15</v>
      </c>
      <c r="D55" s="3" t="s">
        <v>82</v>
      </c>
      <c r="E55" s="3" t="s">
        <v>31</v>
      </c>
      <c r="F55" s="20">
        <v>5</v>
      </c>
      <c r="G55" s="20">
        <v>0</v>
      </c>
    </row>
    <row r="56" spans="1:9" ht="22.5" outlineLevel="7" x14ac:dyDescent="0.2">
      <c r="A56" s="1"/>
      <c r="B56" s="2" t="s">
        <v>187</v>
      </c>
      <c r="C56" s="3" t="s">
        <v>15</v>
      </c>
      <c r="D56" s="3" t="s">
        <v>186</v>
      </c>
      <c r="E56" s="3"/>
      <c r="F56" s="20">
        <f>F57</f>
        <v>205.4</v>
      </c>
      <c r="G56" s="20">
        <f>G57</f>
        <v>25.9</v>
      </c>
    </row>
    <row r="57" spans="1:9" outlineLevel="7" x14ac:dyDescent="0.2">
      <c r="A57" s="1"/>
      <c r="B57" s="2" t="s">
        <v>132</v>
      </c>
      <c r="C57" s="3" t="s">
        <v>15</v>
      </c>
      <c r="D57" s="3" t="s">
        <v>186</v>
      </c>
      <c r="E57" s="3" t="s">
        <v>8</v>
      </c>
      <c r="F57" s="20">
        <v>205.4</v>
      </c>
      <c r="G57" s="20">
        <v>25.9</v>
      </c>
    </row>
    <row r="58" spans="1:9" outlineLevel="7" x14ac:dyDescent="0.2">
      <c r="A58" s="1"/>
      <c r="B58" s="14" t="s">
        <v>18</v>
      </c>
      <c r="C58" s="13" t="s">
        <v>17</v>
      </c>
      <c r="D58" s="13"/>
      <c r="E58" s="13"/>
      <c r="F58" s="19">
        <f>F59</f>
        <v>140.30000000000001</v>
      </c>
      <c r="G58" s="19">
        <f>G59</f>
        <v>23.4</v>
      </c>
    </row>
    <row r="59" spans="1:9" outlineLevel="7" x14ac:dyDescent="0.2">
      <c r="A59" s="1"/>
      <c r="B59" s="14" t="s">
        <v>20</v>
      </c>
      <c r="C59" s="13" t="s">
        <v>19</v>
      </c>
      <c r="D59" s="13"/>
      <c r="E59" s="13"/>
      <c r="F59" s="19">
        <f>F60</f>
        <v>140.30000000000001</v>
      </c>
      <c r="G59" s="19">
        <f>G60</f>
        <v>23.4</v>
      </c>
    </row>
    <row r="60" spans="1:9" s="16" customFormat="1" ht="22.5" outlineLevel="4" x14ac:dyDescent="0.2">
      <c r="A60" s="15"/>
      <c r="B60" s="2" t="s">
        <v>83</v>
      </c>
      <c r="C60" s="13" t="s">
        <v>19</v>
      </c>
      <c r="D60" s="3" t="s">
        <v>84</v>
      </c>
      <c r="E60" s="3"/>
      <c r="F60" s="20">
        <f>F61+F62+F63</f>
        <v>140.30000000000001</v>
      </c>
      <c r="G60" s="20">
        <f>G61+G62+G63</f>
        <v>23.4</v>
      </c>
    </row>
    <row r="61" spans="1:9" outlineLevel="5" x14ac:dyDescent="0.2">
      <c r="A61" s="1"/>
      <c r="B61" s="2" t="s">
        <v>63</v>
      </c>
      <c r="C61" s="3" t="s">
        <v>19</v>
      </c>
      <c r="D61" s="3" t="s">
        <v>84</v>
      </c>
      <c r="E61" s="3" t="s">
        <v>10</v>
      </c>
      <c r="F61" s="20">
        <v>107.8</v>
      </c>
      <c r="G61" s="20">
        <v>18</v>
      </c>
      <c r="H61" s="21" t="s">
        <v>183</v>
      </c>
      <c r="I61" s="21" t="s">
        <v>183</v>
      </c>
    </row>
    <row r="62" spans="1:9" ht="31.5" customHeight="1" outlineLevel="7" x14ac:dyDescent="0.2">
      <c r="A62" s="1"/>
      <c r="B62" s="2" t="s">
        <v>64</v>
      </c>
      <c r="C62" s="3" t="s">
        <v>19</v>
      </c>
      <c r="D62" s="3" t="s">
        <v>84</v>
      </c>
      <c r="E62" s="3" t="s">
        <v>65</v>
      </c>
      <c r="F62" s="20">
        <v>32.5</v>
      </c>
      <c r="G62" s="20">
        <v>5.4</v>
      </c>
    </row>
    <row r="63" spans="1:9" hidden="1" outlineLevel="5" x14ac:dyDescent="0.2">
      <c r="A63" s="1"/>
      <c r="B63" s="2" t="s">
        <v>132</v>
      </c>
      <c r="C63" s="3" t="s">
        <v>19</v>
      </c>
      <c r="D63" s="3" t="s">
        <v>84</v>
      </c>
      <c r="E63" s="3" t="s">
        <v>8</v>
      </c>
      <c r="F63" s="20">
        <v>0</v>
      </c>
      <c r="G63" s="20">
        <v>0</v>
      </c>
    </row>
    <row r="64" spans="1:9" ht="21" outlineLevel="5" x14ac:dyDescent="0.2">
      <c r="A64" s="1"/>
      <c r="B64" s="14" t="s">
        <v>146</v>
      </c>
      <c r="C64" s="13" t="s">
        <v>147</v>
      </c>
      <c r="D64" s="13"/>
      <c r="E64" s="13"/>
      <c r="F64" s="19">
        <f>F65+F68</f>
        <v>6.5</v>
      </c>
      <c r="G64" s="19">
        <f>G65+G68</f>
        <v>2.8</v>
      </c>
    </row>
    <row r="65" spans="1:8" ht="21" outlineLevel="5" x14ac:dyDescent="0.2">
      <c r="A65" s="1"/>
      <c r="B65" s="14" t="s">
        <v>188</v>
      </c>
      <c r="C65" s="13" t="s">
        <v>169</v>
      </c>
      <c r="D65" s="3"/>
      <c r="E65" s="3"/>
      <c r="F65" s="19">
        <f>F66</f>
        <v>3.5</v>
      </c>
      <c r="G65" s="19">
        <f>G66</f>
        <v>0</v>
      </c>
    </row>
    <row r="66" spans="1:8" ht="22.5" outlineLevel="7" x14ac:dyDescent="0.2">
      <c r="A66" s="1"/>
      <c r="B66" s="2" t="s">
        <v>168</v>
      </c>
      <c r="C66" s="3" t="s">
        <v>169</v>
      </c>
      <c r="D66" s="3" t="s">
        <v>170</v>
      </c>
      <c r="E66" s="3"/>
      <c r="F66" s="20">
        <f>F67</f>
        <v>3.5</v>
      </c>
      <c r="G66" s="20">
        <f>G67</f>
        <v>0</v>
      </c>
    </row>
    <row r="67" spans="1:8" s="16" customFormat="1" outlineLevel="7" x14ac:dyDescent="0.2">
      <c r="A67" s="15"/>
      <c r="B67" s="2" t="s">
        <v>132</v>
      </c>
      <c r="C67" s="3" t="s">
        <v>169</v>
      </c>
      <c r="D67" s="3" t="s">
        <v>170</v>
      </c>
      <c r="E67" s="3" t="s">
        <v>8</v>
      </c>
      <c r="F67" s="20">
        <v>3.5</v>
      </c>
      <c r="G67" s="20">
        <v>0</v>
      </c>
    </row>
    <row r="68" spans="1:8" s="16" customFormat="1" outlineLevel="7" x14ac:dyDescent="0.2">
      <c r="A68" s="15"/>
      <c r="B68" s="14" t="s">
        <v>171</v>
      </c>
      <c r="C68" s="13" t="s">
        <v>149</v>
      </c>
      <c r="D68" s="13"/>
      <c r="E68" s="13"/>
      <c r="F68" s="19">
        <f>F69</f>
        <v>3</v>
      </c>
      <c r="G68" s="19">
        <f>G69</f>
        <v>2.8</v>
      </c>
    </row>
    <row r="69" spans="1:8" s="16" customFormat="1" ht="22.5" outlineLevel="7" x14ac:dyDescent="0.2">
      <c r="A69" s="15"/>
      <c r="B69" s="2" t="s">
        <v>148</v>
      </c>
      <c r="C69" s="3" t="s">
        <v>149</v>
      </c>
      <c r="D69" s="3" t="s">
        <v>150</v>
      </c>
      <c r="E69" s="3"/>
      <c r="F69" s="20">
        <f>F70</f>
        <v>3</v>
      </c>
      <c r="G69" s="20">
        <f>G70</f>
        <v>2.8</v>
      </c>
    </row>
    <row r="70" spans="1:8" s="16" customFormat="1" x14ac:dyDescent="0.2">
      <c r="A70" s="15"/>
      <c r="B70" s="2" t="s">
        <v>132</v>
      </c>
      <c r="C70" s="3" t="s">
        <v>149</v>
      </c>
      <c r="D70" s="3" t="s">
        <v>150</v>
      </c>
      <c r="E70" s="3" t="s">
        <v>8</v>
      </c>
      <c r="F70" s="20">
        <v>3</v>
      </c>
      <c r="G70" s="20">
        <v>2.8</v>
      </c>
    </row>
    <row r="71" spans="1:8" outlineLevel="1" x14ac:dyDescent="0.2">
      <c r="A71" s="1"/>
      <c r="B71" s="14" t="s">
        <v>22</v>
      </c>
      <c r="C71" s="13" t="s">
        <v>21</v>
      </c>
      <c r="D71" s="13"/>
      <c r="E71" s="13"/>
      <c r="F71" s="19">
        <f>F72+F83</f>
        <v>10815.1</v>
      </c>
      <c r="G71" s="19">
        <f>G72+G83</f>
        <v>155.19999999999999</v>
      </c>
    </row>
    <row r="72" spans="1:8" outlineLevel="3" x14ac:dyDescent="0.2">
      <c r="A72" s="1"/>
      <c r="B72" s="14" t="s">
        <v>24</v>
      </c>
      <c r="C72" s="13" t="s">
        <v>23</v>
      </c>
      <c r="D72" s="13"/>
      <c r="E72" s="13"/>
      <c r="F72" s="19">
        <f>F73+F75+F77+F79+F81</f>
        <v>4363.1000000000004</v>
      </c>
      <c r="G72" s="19">
        <f>G73+G75+G77+G79+G81</f>
        <v>155.19999999999999</v>
      </c>
    </row>
    <row r="73" spans="1:8" outlineLevel="4" x14ac:dyDescent="0.2">
      <c r="A73" s="1"/>
      <c r="B73" s="2" t="s">
        <v>85</v>
      </c>
      <c r="C73" s="3" t="s">
        <v>23</v>
      </c>
      <c r="D73" s="3" t="s">
        <v>86</v>
      </c>
      <c r="E73" s="3"/>
      <c r="F73" s="20">
        <f>F74</f>
        <v>812.5</v>
      </c>
      <c r="G73" s="20">
        <f>G74</f>
        <v>130.19999999999999</v>
      </c>
    </row>
    <row r="74" spans="1:8" outlineLevel="5" x14ac:dyDescent="0.2">
      <c r="A74" s="1"/>
      <c r="B74" s="2" t="s">
        <v>132</v>
      </c>
      <c r="C74" s="3" t="s">
        <v>23</v>
      </c>
      <c r="D74" s="3" t="s">
        <v>86</v>
      </c>
      <c r="E74" s="3" t="s">
        <v>8</v>
      </c>
      <c r="F74" s="20">
        <v>812.5</v>
      </c>
      <c r="G74" s="20">
        <v>130.19999999999999</v>
      </c>
    </row>
    <row r="75" spans="1:8" ht="13.5" customHeight="1" outlineLevel="7" x14ac:dyDescent="0.2">
      <c r="A75" s="1"/>
      <c r="B75" s="2" t="s">
        <v>87</v>
      </c>
      <c r="C75" s="3" t="s">
        <v>23</v>
      </c>
      <c r="D75" s="3" t="s">
        <v>88</v>
      </c>
      <c r="E75" s="3"/>
      <c r="F75" s="20">
        <f>F76</f>
        <v>129.9</v>
      </c>
      <c r="G75" s="20">
        <f>G76</f>
        <v>25</v>
      </c>
    </row>
    <row r="76" spans="1:8" outlineLevel="1" collapsed="1" x14ac:dyDescent="0.2">
      <c r="A76" s="1"/>
      <c r="B76" s="2" t="s">
        <v>132</v>
      </c>
      <c r="C76" s="3" t="s">
        <v>23</v>
      </c>
      <c r="D76" s="3" t="s">
        <v>88</v>
      </c>
      <c r="E76" s="3" t="s">
        <v>8</v>
      </c>
      <c r="F76" s="20">
        <v>129.9</v>
      </c>
      <c r="G76" s="20">
        <v>25</v>
      </c>
      <c r="H76" s="21" t="s">
        <v>180</v>
      </c>
    </row>
    <row r="77" spans="1:8" hidden="1" outlineLevel="3" x14ac:dyDescent="0.2">
      <c r="A77" s="1"/>
      <c r="B77" s="2" t="s">
        <v>89</v>
      </c>
      <c r="C77" s="3" t="s">
        <v>23</v>
      </c>
      <c r="D77" s="3" t="s">
        <v>90</v>
      </c>
      <c r="E77" s="3"/>
      <c r="F77" s="20"/>
      <c r="G77" s="20"/>
    </row>
    <row r="78" spans="1:8" hidden="1" outlineLevel="7" x14ac:dyDescent="0.2">
      <c r="A78" s="1"/>
      <c r="B78" s="2" t="s">
        <v>132</v>
      </c>
      <c r="C78" s="3" t="s">
        <v>23</v>
      </c>
      <c r="D78" s="3" t="s">
        <v>90</v>
      </c>
      <c r="E78" s="3" t="s">
        <v>8</v>
      </c>
      <c r="F78" s="20"/>
      <c r="G78" s="20"/>
    </row>
    <row r="79" spans="1:8" s="16" customFormat="1" ht="22.5" x14ac:dyDescent="0.2">
      <c r="A79" s="15"/>
      <c r="B79" s="2" t="s">
        <v>190</v>
      </c>
      <c r="C79" s="3" t="s">
        <v>23</v>
      </c>
      <c r="D79" s="3" t="s">
        <v>91</v>
      </c>
      <c r="E79" s="3"/>
      <c r="F79" s="20">
        <f>F80</f>
        <v>1794</v>
      </c>
      <c r="G79" s="20">
        <f>G80</f>
        <v>0</v>
      </c>
    </row>
    <row r="80" spans="1:8" outlineLevel="1" x14ac:dyDescent="0.2">
      <c r="A80" s="1"/>
      <c r="B80" s="2" t="s">
        <v>132</v>
      </c>
      <c r="C80" s="3" t="s">
        <v>23</v>
      </c>
      <c r="D80" s="3" t="s">
        <v>91</v>
      </c>
      <c r="E80" s="3" t="s">
        <v>8</v>
      </c>
      <c r="F80" s="20">
        <v>1794</v>
      </c>
      <c r="G80" s="20">
        <v>0</v>
      </c>
    </row>
    <row r="81" spans="1:8" ht="26.25" customHeight="1" outlineLevel="1" x14ac:dyDescent="0.2">
      <c r="A81" s="1"/>
      <c r="B81" s="2" t="s">
        <v>191</v>
      </c>
      <c r="C81" s="3" t="s">
        <v>23</v>
      </c>
      <c r="D81" s="3" t="s">
        <v>189</v>
      </c>
      <c r="E81" s="3"/>
      <c r="F81" s="20">
        <f>F82</f>
        <v>1626.7</v>
      </c>
      <c r="G81" s="20">
        <f>G82</f>
        <v>0</v>
      </c>
    </row>
    <row r="82" spans="1:8" outlineLevel="1" x14ac:dyDescent="0.2">
      <c r="A82" s="1"/>
      <c r="B82" s="2" t="s">
        <v>132</v>
      </c>
      <c r="C82" s="3" t="s">
        <v>23</v>
      </c>
      <c r="D82" s="3" t="s">
        <v>189</v>
      </c>
      <c r="E82" s="3" t="s">
        <v>8</v>
      </c>
      <c r="F82" s="20">
        <v>1626.7</v>
      </c>
      <c r="G82" s="20">
        <v>0</v>
      </c>
      <c r="H82" s="21" t="s">
        <v>183</v>
      </c>
    </row>
    <row r="83" spans="1:8" outlineLevel="3" x14ac:dyDescent="0.2">
      <c r="A83" s="1"/>
      <c r="B83" s="14" t="s">
        <v>26</v>
      </c>
      <c r="C83" s="13" t="s">
        <v>25</v>
      </c>
      <c r="D83" s="13"/>
      <c r="E83" s="13"/>
      <c r="F83" s="19">
        <f>F84+F86+F88+F90+F92</f>
        <v>6452</v>
      </c>
      <c r="G83" s="19">
        <f>G84+G86+G88+G90+G92</f>
        <v>0</v>
      </c>
    </row>
    <row r="84" spans="1:8" ht="35.25" customHeight="1" outlineLevel="4" x14ac:dyDescent="0.2">
      <c r="A84" s="1"/>
      <c r="B84" s="2" t="s">
        <v>122</v>
      </c>
      <c r="C84" s="3" t="s">
        <v>25</v>
      </c>
      <c r="D84" s="3" t="s">
        <v>123</v>
      </c>
      <c r="E84" s="3"/>
      <c r="F84" s="20">
        <f>F85</f>
        <v>40</v>
      </c>
      <c r="G84" s="20">
        <f>G85</f>
        <v>0</v>
      </c>
    </row>
    <row r="85" spans="1:8" outlineLevel="7" x14ac:dyDescent="0.2">
      <c r="A85" s="1"/>
      <c r="B85" s="2" t="s">
        <v>132</v>
      </c>
      <c r="C85" s="3" t="s">
        <v>25</v>
      </c>
      <c r="D85" s="3" t="s">
        <v>123</v>
      </c>
      <c r="E85" s="3" t="s">
        <v>8</v>
      </c>
      <c r="F85" s="20">
        <v>40</v>
      </c>
      <c r="G85" s="20">
        <v>0</v>
      </c>
    </row>
    <row r="86" spans="1:8" s="17" customFormat="1" ht="33.75" outlineLevel="4" x14ac:dyDescent="0.2">
      <c r="A86" s="1"/>
      <c r="B86" s="2" t="s">
        <v>192</v>
      </c>
      <c r="C86" s="3" t="s">
        <v>25</v>
      </c>
      <c r="D86" s="3" t="s">
        <v>94</v>
      </c>
      <c r="E86" s="3"/>
      <c r="F86" s="20">
        <f>F87</f>
        <v>6326.5</v>
      </c>
      <c r="G86" s="20">
        <f>G87</f>
        <v>0</v>
      </c>
    </row>
    <row r="87" spans="1:8" s="17" customFormat="1" ht="22.5" outlineLevel="7" x14ac:dyDescent="0.2">
      <c r="A87" s="1"/>
      <c r="B87" s="2" t="s">
        <v>92</v>
      </c>
      <c r="C87" s="3" t="s">
        <v>25</v>
      </c>
      <c r="D87" s="3" t="s">
        <v>94</v>
      </c>
      <c r="E87" s="3" t="s">
        <v>93</v>
      </c>
      <c r="F87" s="20">
        <v>6326.5</v>
      </c>
      <c r="G87" s="20">
        <v>0</v>
      </c>
    </row>
    <row r="88" spans="1:8" ht="14.25" hidden="1" customHeight="1" outlineLevel="1" x14ac:dyDescent="0.2">
      <c r="A88" s="1"/>
      <c r="B88" s="2" t="s">
        <v>95</v>
      </c>
      <c r="C88" s="3" t="s">
        <v>25</v>
      </c>
      <c r="D88" s="3" t="s">
        <v>96</v>
      </c>
      <c r="E88" s="3"/>
      <c r="F88" s="20">
        <v>0</v>
      </c>
      <c r="G88" s="20">
        <f>G89</f>
        <v>0</v>
      </c>
    </row>
    <row r="89" spans="1:8" hidden="1" outlineLevel="3" x14ac:dyDescent="0.2">
      <c r="A89" s="1"/>
      <c r="B89" s="2" t="s">
        <v>132</v>
      </c>
      <c r="C89" s="3" t="s">
        <v>25</v>
      </c>
      <c r="D89" s="3" t="s">
        <v>96</v>
      </c>
      <c r="E89" s="3" t="s">
        <v>8</v>
      </c>
      <c r="F89" s="20">
        <v>0</v>
      </c>
      <c r="G89" s="20">
        <v>0</v>
      </c>
    </row>
    <row r="90" spans="1:8" outlineLevel="3" x14ac:dyDescent="0.2">
      <c r="A90" s="1"/>
      <c r="B90" s="2" t="s">
        <v>97</v>
      </c>
      <c r="C90" s="3" t="s">
        <v>25</v>
      </c>
      <c r="D90" s="3" t="s">
        <v>98</v>
      </c>
      <c r="E90" s="3"/>
      <c r="F90" s="20">
        <f>F91</f>
        <v>65.5</v>
      </c>
      <c r="G90" s="20">
        <f>G91</f>
        <v>0</v>
      </c>
    </row>
    <row r="91" spans="1:8" outlineLevel="3" x14ac:dyDescent="0.2">
      <c r="A91" s="1"/>
      <c r="B91" s="2" t="s">
        <v>132</v>
      </c>
      <c r="C91" s="3" t="s">
        <v>25</v>
      </c>
      <c r="D91" s="3" t="s">
        <v>98</v>
      </c>
      <c r="E91" s="3" t="s">
        <v>8</v>
      </c>
      <c r="F91" s="20">
        <v>65.5</v>
      </c>
      <c r="G91" s="20">
        <v>0</v>
      </c>
    </row>
    <row r="92" spans="1:8" outlineLevel="3" x14ac:dyDescent="0.2">
      <c r="A92" s="1"/>
      <c r="B92" s="2" t="s">
        <v>151</v>
      </c>
      <c r="C92" s="3" t="s">
        <v>25</v>
      </c>
      <c r="D92" s="3" t="s">
        <v>152</v>
      </c>
      <c r="E92" s="3"/>
      <c r="F92" s="20">
        <f>F93</f>
        <v>20</v>
      </c>
      <c r="G92" s="20">
        <f>G93</f>
        <v>0</v>
      </c>
    </row>
    <row r="93" spans="1:8" outlineLevel="3" x14ac:dyDescent="0.2">
      <c r="A93" s="1"/>
      <c r="B93" s="2" t="s">
        <v>132</v>
      </c>
      <c r="C93" s="3" t="s">
        <v>25</v>
      </c>
      <c r="D93" s="3" t="s">
        <v>152</v>
      </c>
      <c r="E93" s="3" t="s">
        <v>8</v>
      </c>
      <c r="F93" s="20">
        <v>20</v>
      </c>
      <c r="G93" s="20">
        <v>0</v>
      </c>
    </row>
    <row r="94" spans="1:8" outlineLevel="5" x14ac:dyDescent="0.2">
      <c r="A94" s="1"/>
      <c r="B94" s="14" t="s">
        <v>28</v>
      </c>
      <c r="C94" s="13" t="s">
        <v>27</v>
      </c>
      <c r="D94" s="13"/>
      <c r="E94" s="13"/>
      <c r="F94" s="19">
        <f>F95+F98+F105</f>
        <v>24438.3</v>
      </c>
      <c r="G94" s="19">
        <f>G95+G98+G105</f>
        <v>2174.6999999999998</v>
      </c>
    </row>
    <row r="95" spans="1:8" outlineLevel="7" x14ac:dyDescent="0.2">
      <c r="A95" s="1"/>
      <c r="B95" s="14" t="s">
        <v>30</v>
      </c>
      <c r="C95" s="13" t="s">
        <v>29</v>
      </c>
      <c r="D95" s="3"/>
      <c r="E95" s="3"/>
      <c r="F95" s="19">
        <f>F96</f>
        <v>157</v>
      </c>
      <c r="G95" s="19">
        <f>G96</f>
        <v>37.700000000000003</v>
      </c>
    </row>
    <row r="96" spans="1:8" ht="22.5" outlineLevel="7" x14ac:dyDescent="0.2">
      <c r="A96" s="1"/>
      <c r="B96" s="2" t="s">
        <v>99</v>
      </c>
      <c r="C96" s="3" t="s">
        <v>29</v>
      </c>
      <c r="D96" s="3" t="s">
        <v>100</v>
      </c>
      <c r="E96" s="3"/>
      <c r="F96" s="20">
        <f>F97</f>
        <v>157</v>
      </c>
      <c r="G96" s="20">
        <f>G97</f>
        <v>37.700000000000003</v>
      </c>
    </row>
    <row r="97" spans="1:9" outlineLevel="7" x14ac:dyDescent="0.2">
      <c r="A97" s="1"/>
      <c r="B97" s="2" t="s">
        <v>32</v>
      </c>
      <c r="C97" s="3" t="s">
        <v>29</v>
      </c>
      <c r="D97" s="3" t="s">
        <v>100</v>
      </c>
      <c r="E97" s="3" t="s">
        <v>31</v>
      </c>
      <c r="F97" s="20">
        <v>157</v>
      </c>
      <c r="G97" s="20">
        <v>37.700000000000003</v>
      </c>
    </row>
    <row r="98" spans="1:9" s="17" customFormat="1" outlineLevel="5" x14ac:dyDescent="0.2">
      <c r="A98" s="1"/>
      <c r="B98" s="14" t="s">
        <v>34</v>
      </c>
      <c r="C98" s="13" t="s">
        <v>33</v>
      </c>
      <c r="D98" s="13"/>
      <c r="E98" s="13"/>
      <c r="F98" s="19">
        <f>F99+F101+F103</f>
        <v>17551.099999999999</v>
      </c>
      <c r="G98" s="19">
        <f>G99+G101+G103</f>
        <v>1910.3</v>
      </c>
    </row>
    <row r="99" spans="1:9" s="17" customFormat="1" outlineLevel="5" x14ac:dyDescent="0.2">
      <c r="A99" s="1"/>
      <c r="B99" s="2" t="s">
        <v>194</v>
      </c>
      <c r="C99" s="3" t="s">
        <v>33</v>
      </c>
      <c r="D99" s="3" t="s">
        <v>193</v>
      </c>
      <c r="E99" s="3"/>
      <c r="F99" s="20">
        <f>F100</f>
        <v>11567.7</v>
      </c>
      <c r="G99" s="20">
        <f>G100</f>
        <v>0</v>
      </c>
    </row>
    <row r="100" spans="1:9" s="17" customFormat="1" ht="22.5" outlineLevel="5" collapsed="1" x14ac:dyDescent="0.2">
      <c r="A100" s="1"/>
      <c r="B100" s="2" t="s">
        <v>92</v>
      </c>
      <c r="C100" s="3" t="s">
        <v>33</v>
      </c>
      <c r="D100" s="3" t="s">
        <v>193</v>
      </c>
      <c r="E100" s="3" t="s">
        <v>93</v>
      </c>
      <c r="F100" s="20">
        <v>11567.7</v>
      </c>
      <c r="G100" s="20">
        <v>0</v>
      </c>
      <c r="H100" s="21"/>
    </row>
    <row r="101" spans="1:9" s="17" customFormat="1" hidden="1" outlineLevel="7" x14ac:dyDescent="0.2">
      <c r="A101" s="1"/>
      <c r="B101" s="2" t="s">
        <v>172</v>
      </c>
      <c r="C101" s="3" t="s">
        <v>33</v>
      </c>
      <c r="D101" s="3" t="s">
        <v>173</v>
      </c>
      <c r="E101" s="3"/>
      <c r="F101" s="20"/>
      <c r="G101" s="20"/>
    </row>
    <row r="102" spans="1:9" s="17" customFormat="1" hidden="1" outlineLevel="5" x14ac:dyDescent="0.2">
      <c r="A102" s="1"/>
      <c r="B102" s="2" t="s">
        <v>144</v>
      </c>
      <c r="C102" s="3" t="s">
        <v>33</v>
      </c>
      <c r="D102" s="3" t="s">
        <v>173</v>
      </c>
      <c r="E102" s="3" t="s">
        <v>8</v>
      </c>
      <c r="F102" s="20"/>
      <c r="G102" s="20"/>
    </row>
    <row r="103" spans="1:9" ht="22.5" customHeight="1" outlineLevel="5" x14ac:dyDescent="0.2">
      <c r="A103" s="1"/>
      <c r="B103" s="2" t="s">
        <v>195</v>
      </c>
      <c r="C103" s="3" t="s">
        <v>33</v>
      </c>
      <c r="D103" s="3" t="s">
        <v>129</v>
      </c>
      <c r="E103" s="3"/>
      <c r="F103" s="20">
        <f>F104</f>
        <v>5983.4</v>
      </c>
      <c r="G103" s="20">
        <f>G104</f>
        <v>1910.3</v>
      </c>
    </row>
    <row r="104" spans="1:9" ht="23.25" customHeight="1" outlineLevel="5" x14ac:dyDescent="0.2">
      <c r="A104" s="1"/>
      <c r="B104" s="2" t="s">
        <v>92</v>
      </c>
      <c r="C104" s="3" t="s">
        <v>33</v>
      </c>
      <c r="D104" s="3" t="s">
        <v>129</v>
      </c>
      <c r="E104" s="3" t="s">
        <v>93</v>
      </c>
      <c r="F104" s="20">
        <v>5983.4</v>
      </c>
      <c r="G104" s="20">
        <v>1910.3</v>
      </c>
    </row>
    <row r="105" spans="1:9" ht="15.75" customHeight="1" outlineLevel="5" x14ac:dyDescent="0.2">
      <c r="A105" s="1"/>
      <c r="B105" s="14" t="s">
        <v>36</v>
      </c>
      <c r="C105" s="13" t="s">
        <v>35</v>
      </c>
      <c r="D105" s="13"/>
      <c r="E105" s="13"/>
      <c r="F105" s="19">
        <f>F106+F108+F111+F113+F115+F117+F119+F121+F123+F125+F127+F129+F131</f>
        <v>6730.2</v>
      </c>
      <c r="G105" s="19">
        <f>G106+G108+G111+G113+G115+G117+G119+G121+G123+G125+G127+G129+G131</f>
        <v>226.7</v>
      </c>
      <c r="H105" s="17" t="s">
        <v>183</v>
      </c>
    </row>
    <row r="106" spans="1:9" outlineLevel="5" x14ac:dyDescent="0.2">
      <c r="A106" s="1"/>
      <c r="B106" s="2" t="s">
        <v>101</v>
      </c>
      <c r="C106" s="3" t="s">
        <v>35</v>
      </c>
      <c r="D106" s="3" t="s">
        <v>102</v>
      </c>
      <c r="E106" s="3"/>
      <c r="F106" s="20">
        <f>F107</f>
        <v>485.3</v>
      </c>
      <c r="G106" s="20">
        <f>G107</f>
        <v>138.4</v>
      </c>
    </row>
    <row r="107" spans="1:9" outlineLevel="7" x14ac:dyDescent="0.2">
      <c r="A107" s="1"/>
      <c r="B107" s="2" t="s">
        <v>144</v>
      </c>
      <c r="C107" s="3" t="s">
        <v>35</v>
      </c>
      <c r="D107" s="3" t="s">
        <v>102</v>
      </c>
      <c r="E107" s="3" t="s">
        <v>8</v>
      </c>
      <c r="F107" s="20">
        <v>485.3</v>
      </c>
      <c r="G107" s="20">
        <v>138.4</v>
      </c>
    </row>
    <row r="108" spans="1:9" outlineLevel="7" x14ac:dyDescent="0.2">
      <c r="A108" s="1"/>
      <c r="B108" s="2" t="s">
        <v>197</v>
      </c>
      <c r="C108" s="3" t="s">
        <v>35</v>
      </c>
      <c r="D108" s="3" t="s">
        <v>133</v>
      </c>
      <c r="E108" s="3"/>
      <c r="F108" s="20">
        <f>F109+F110</f>
        <v>1123.2</v>
      </c>
      <c r="G108" s="20">
        <f>G109+G110</f>
        <v>88.3</v>
      </c>
    </row>
    <row r="109" spans="1:9" ht="22.5" outlineLevel="7" x14ac:dyDescent="0.2">
      <c r="A109" s="1"/>
      <c r="B109" s="2" t="s">
        <v>198</v>
      </c>
      <c r="C109" s="3" t="s">
        <v>35</v>
      </c>
      <c r="D109" s="3" t="s">
        <v>133</v>
      </c>
      <c r="E109" s="3" t="s">
        <v>196</v>
      </c>
      <c r="F109" s="20">
        <v>310</v>
      </c>
      <c r="G109" s="20">
        <v>0</v>
      </c>
    </row>
    <row r="110" spans="1:9" ht="12.75" customHeight="1" outlineLevel="4" x14ac:dyDescent="0.2">
      <c r="A110" s="1"/>
      <c r="B110" s="2" t="s">
        <v>144</v>
      </c>
      <c r="C110" s="3" t="s">
        <v>35</v>
      </c>
      <c r="D110" s="3" t="s">
        <v>133</v>
      </c>
      <c r="E110" s="3" t="s">
        <v>8</v>
      </c>
      <c r="F110" s="20">
        <v>813.2</v>
      </c>
      <c r="G110" s="20">
        <v>88.3</v>
      </c>
      <c r="I110" s="17"/>
    </row>
    <row r="111" spans="1:9" s="17" customFormat="1" ht="12.75" customHeight="1" outlineLevel="4" x14ac:dyDescent="0.2">
      <c r="A111" s="1"/>
      <c r="B111" s="2" t="s">
        <v>200</v>
      </c>
      <c r="C111" s="3" t="s">
        <v>35</v>
      </c>
      <c r="D111" s="3" t="s">
        <v>199</v>
      </c>
      <c r="E111" s="3"/>
      <c r="F111" s="20">
        <f>F112</f>
        <v>255.7</v>
      </c>
      <c r="G111" s="20">
        <f>G112</f>
        <v>0</v>
      </c>
    </row>
    <row r="112" spans="1:9" s="17" customFormat="1" ht="12.75" customHeight="1" outlineLevel="5" x14ac:dyDescent="0.2">
      <c r="A112" s="1"/>
      <c r="B112" s="2" t="s">
        <v>144</v>
      </c>
      <c r="C112" s="3" t="s">
        <v>35</v>
      </c>
      <c r="D112" s="3" t="s">
        <v>199</v>
      </c>
      <c r="E112" s="3" t="s">
        <v>8</v>
      </c>
      <c r="F112" s="20">
        <v>255.7</v>
      </c>
      <c r="G112" s="20">
        <v>0</v>
      </c>
    </row>
    <row r="113" spans="1:8" s="17" customFormat="1" ht="12.75" customHeight="1" outlineLevel="5" x14ac:dyDescent="0.2">
      <c r="A113" s="1"/>
      <c r="B113" s="2" t="s">
        <v>201</v>
      </c>
      <c r="C113" s="3" t="s">
        <v>35</v>
      </c>
      <c r="D113" s="3" t="s">
        <v>202</v>
      </c>
      <c r="E113" s="3"/>
      <c r="F113" s="20">
        <f>F114</f>
        <v>500</v>
      </c>
      <c r="G113" s="20">
        <f>G114</f>
        <v>0</v>
      </c>
    </row>
    <row r="114" spans="1:8" s="17" customFormat="1" ht="12.75" customHeight="1" outlineLevel="5" x14ac:dyDescent="0.2">
      <c r="A114" s="1"/>
      <c r="B114" s="2" t="s">
        <v>144</v>
      </c>
      <c r="C114" s="3" t="s">
        <v>35</v>
      </c>
      <c r="D114" s="3" t="s">
        <v>202</v>
      </c>
      <c r="E114" s="3" t="s">
        <v>8</v>
      </c>
      <c r="F114" s="20">
        <v>500</v>
      </c>
      <c r="G114" s="20">
        <v>0</v>
      </c>
    </row>
    <row r="115" spans="1:8" ht="12.75" customHeight="1" outlineLevel="5" x14ac:dyDescent="0.2">
      <c r="A115" s="1"/>
      <c r="B115" s="2" t="s">
        <v>103</v>
      </c>
      <c r="C115" s="3" t="s">
        <v>35</v>
      </c>
      <c r="D115" s="3" t="s">
        <v>104</v>
      </c>
      <c r="E115" s="3"/>
      <c r="F115" s="20">
        <f>F116</f>
        <v>106.7</v>
      </c>
      <c r="G115" s="20">
        <f>G116</f>
        <v>0</v>
      </c>
    </row>
    <row r="116" spans="1:8" ht="12.75" customHeight="1" outlineLevel="7" x14ac:dyDescent="0.2">
      <c r="A116" s="1"/>
      <c r="B116" s="2" t="s">
        <v>144</v>
      </c>
      <c r="C116" s="3" t="s">
        <v>35</v>
      </c>
      <c r="D116" s="3" t="s">
        <v>104</v>
      </c>
      <c r="E116" s="3" t="s">
        <v>8</v>
      </c>
      <c r="F116" s="20">
        <v>106.7</v>
      </c>
      <c r="G116" s="20">
        <v>0</v>
      </c>
    </row>
    <row r="117" spans="1:8" s="17" customFormat="1" ht="22.5" outlineLevel="5" x14ac:dyDescent="0.2">
      <c r="A117" s="1"/>
      <c r="B117" s="2" t="s">
        <v>204</v>
      </c>
      <c r="C117" s="3" t="s">
        <v>35</v>
      </c>
      <c r="D117" s="3" t="s">
        <v>203</v>
      </c>
      <c r="E117" s="3"/>
      <c r="F117" s="20">
        <f>F118</f>
        <v>53.3</v>
      </c>
      <c r="G117" s="20">
        <f>G118</f>
        <v>0</v>
      </c>
    </row>
    <row r="118" spans="1:8" s="17" customFormat="1" outlineLevel="5" x14ac:dyDescent="0.2">
      <c r="A118" s="1"/>
      <c r="B118" s="2" t="s">
        <v>144</v>
      </c>
      <c r="C118" s="3" t="s">
        <v>35</v>
      </c>
      <c r="D118" s="3" t="s">
        <v>203</v>
      </c>
      <c r="E118" s="3" t="s">
        <v>8</v>
      </c>
      <c r="F118" s="20">
        <v>53.3</v>
      </c>
      <c r="G118" s="20">
        <v>0</v>
      </c>
      <c r="H118" s="21" t="s">
        <v>183</v>
      </c>
    </row>
    <row r="119" spans="1:8" s="17" customFormat="1" ht="45" outlineLevel="5" x14ac:dyDescent="0.2">
      <c r="A119" s="1"/>
      <c r="B119" s="2" t="s">
        <v>206</v>
      </c>
      <c r="C119" s="3" t="s">
        <v>35</v>
      </c>
      <c r="D119" s="3" t="s">
        <v>205</v>
      </c>
      <c r="E119" s="3"/>
      <c r="F119" s="20">
        <f>F120</f>
        <v>28.5</v>
      </c>
      <c r="G119" s="20">
        <f>G120</f>
        <v>0</v>
      </c>
      <c r="H119" s="22"/>
    </row>
    <row r="120" spans="1:8" s="17" customFormat="1" outlineLevel="5" x14ac:dyDescent="0.2">
      <c r="A120" s="1"/>
      <c r="B120" s="2" t="s">
        <v>144</v>
      </c>
      <c r="C120" s="3" t="s">
        <v>35</v>
      </c>
      <c r="D120" s="3" t="s">
        <v>205</v>
      </c>
      <c r="E120" s="3" t="s">
        <v>8</v>
      </c>
      <c r="F120" s="20">
        <v>28.5</v>
      </c>
      <c r="G120" s="20">
        <v>0</v>
      </c>
      <c r="H120" s="22"/>
    </row>
    <row r="121" spans="1:8" s="16" customFormat="1" ht="47.25" customHeight="1" outlineLevel="4" x14ac:dyDescent="0.2">
      <c r="A121" s="15"/>
      <c r="B121" s="2" t="s">
        <v>174</v>
      </c>
      <c r="C121" s="3" t="s">
        <v>35</v>
      </c>
      <c r="D121" s="3" t="s">
        <v>134</v>
      </c>
      <c r="E121" s="3"/>
      <c r="F121" s="20">
        <f>F122</f>
        <v>1126.4000000000001</v>
      </c>
      <c r="G121" s="20">
        <f>G122</f>
        <v>0</v>
      </c>
    </row>
    <row r="122" spans="1:8" outlineLevel="7" x14ac:dyDescent="0.2">
      <c r="A122" s="1"/>
      <c r="B122" s="2" t="s">
        <v>144</v>
      </c>
      <c r="C122" s="3" t="s">
        <v>35</v>
      </c>
      <c r="D122" s="3" t="s">
        <v>134</v>
      </c>
      <c r="E122" s="3" t="s">
        <v>8</v>
      </c>
      <c r="F122" s="20">
        <v>1126.4000000000001</v>
      </c>
      <c r="G122" s="20">
        <v>0</v>
      </c>
    </row>
    <row r="123" spans="1:8" ht="45" hidden="1" outlineLevel="4" x14ac:dyDescent="0.2">
      <c r="A123" s="1"/>
      <c r="B123" s="2" t="s">
        <v>175</v>
      </c>
      <c r="C123" s="3" t="s">
        <v>35</v>
      </c>
      <c r="D123" s="3" t="s">
        <v>176</v>
      </c>
      <c r="E123" s="3"/>
      <c r="F123" s="20">
        <f>F124</f>
        <v>0</v>
      </c>
      <c r="G123" s="20">
        <f>G124</f>
        <v>0</v>
      </c>
    </row>
    <row r="124" spans="1:8" hidden="1" outlineLevel="7" x14ac:dyDescent="0.2">
      <c r="A124" s="1"/>
      <c r="B124" s="2" t="s">
        <v>144</v>
      </c>
      <c r="C124" s="3" t="s">
        <v>35</v>
      </c>
      <c r="D124" s="3" t="s">
        <v>176</v>
      </c>
      <c r="E124" s="3" t="s">
        <v>8</v>
      </c>
      <c r="F124" s="20">
        <v>0</v>
      </c>
      <c r="G124" s="20">
        <v>0</v>
      </c>
    </row>
    <row r="125" spans="1:8" outlineLevel="4" x14ac:dyDescent="0.2">
      <c r="A125" s="1"/>
      <c r="B125" s="2" t="s">
        <v>208</v>
      </c>
      <c r="C125" s="3" t="s">
        <v>35</v>
      </c>
      <c r="D125" s="3" t="s">
        <v>207</v>
      </c>
      <c r="E125" s="3"/>
      <c r="F125" s="20">
        <f>F126</f>
        <v>30</v>
      </c>
      <c r="G125" s="20">
        <f>G126</f>
        <v>0</v>
      </c>
    </row>
    <row r="126" spans="1:8" outlineLevel="4" x14ac:dyDescent="0.2">
      <c r="A126" s="1"/>
      <c r="B126" s="2" t="s">
        <v>144</v>
      </c>
      <c r="C126" s="3" t="s">
        <v>35</v>
      </c>
      <c r="D126" s="3" t="s">
        <v>207</v>
      </c>
      <c r="E126" s="3" t="s">
        <v>8</v>
      </c>
      <c r="F126" s="20">
        <v>30</v>
      </c>
      <c r="G126" s="20">
        <v>0</v>
      </c>
    </row>
    <row r="127" spans="1:8" hidden="1" outlineLevel="4" x14ac:dyDescent="0.2">
      <c r="A127" s="1"/>
      <c r="B127" s="2" t="s">
        <v>124</v>
      </c>
      <c r="C127" s="3" t="s">
        <v>35</v>
      </c>
      <c r="D127" s="3" t="s">
        <v>125</v>
      </c>
      <c r="E127" s="3"/>
      <c r="F127" s="20">
        <f>F128</f>
        <v>0</v>
      </c>
      <c r="G127" s="20">
        <f>G128</f>
        <v>0</v>
      </c>
    </row>
    <row r="128" spans="1:8" hidden="1" outlineLevel="4" x14ac:dyDescent="0.2">
      <c r="A128" s="1"/>
      <c r="B128" s="2" t="s">
        <v>144</v>
      </c>
      <c r="C128" s="3" t="s">
        <v>35</v>
      </c>
      <c r="D128" s="3" t="s">
        <v>125</v>
      </c>
      <c r="E128" s="3" t="s">
        <v>8</v>
      </c>
      <c r="F128" s="20">
        <v>0</v>
      </c>
      <c r="G128" s="20">
        <v>0</v>
      </c>
    </row>
    <row r="129" spans="1:7" outlineLevel="4" x14ac:dyDescent="0.2">
      <c r="A129" s="1"/>
      <c r="B129" s="2" t="s">
        <v>210</v>
      </c>
      <c r="C129" s="3" t="s">
        <v>35</v>
      </c>
      <c r="D129" s="3" t="s">
        <v>209</v>
      </c>
      <c r="E129" s="3"/>
      <c r="F129" s="20">
        <f>F130</f>
        <v>21.1</v>
      </c>
      <c r="G129" s="20">
        <f>G130</f>
        <v>0</v>
      </c>
    </row>
    <row r="130" spans="1:7" outlineLevel="4" x14ac:dyDescent="0.2">
      <c r="A130" s="1"/>
      <c r="B130" s="2" t="s">
        <v>144</v>
      </c>
      <c r="C130" s="3" t="s">
        <v>35</v>
      </c>
      <c r="D130" s="3" t="s">
        <v>209</v>
      </c>
      <c r="E130" s="3" t="s">
        <v>8</v>
      </c>
      <c r="F130" s="20">
        <v>21.1</v>
      </c>
      <c r="G130" s="20">
        <v>0</v>
      </c>
    </row>
    <row r="131" spans="1:7" ht="22.5" outlineLevel="4" x14ac:dyDescent="0.2">
      <c r="A131" s="1"/>
      <c r="B131" s="2" t="s">
        <v>212</v>
      </c>
      <c r="C131" s="3" t="s">
        <v>35</v>
      </c>
      <c r="D131" s="3" t="s">
        <v>211</v>
      </c>
      <c r="E131" s="3"/>
      <c r="F131" s="20">
        <f>F132</f>
        <v>3000</v>
      </c>
      <c r="G131" s="20">
        <f>G132</f>
        <v>0</v>
      </c>
    </row>
    <row r="132" spans="1:7" outlineLevel="4" x14ac:dyDescent="0.2">
      <c r="A132" s="1"/>
      <c r="B132" s="2" t="s">
        <v>144</v>
      </c>
      <c r="C132" s="3" t="s">
        <v>35</v>
      </c>
      <c r="D132" s="3" t="s">
        <v>211</v>
      </c>
      <c r="E132" s="3" t="s">
        <v>8</v>
      </c>
      <c r="F132" s="20">
        <v>3000</v>
      </c>
      <c r="G132" s="20">
        <v>0</v>
      </c>
    </row>
    <row r="133" spans="1:7" outlineLevel="4" x14ac:dyDescent="0.2">
      <c r="A133" s="1"/>
      <c r="B133" s="14" t="s">
        <v>38</v>
      </c>
      <c r="C133" s="13" t="s">
        <v>37</v>
      </c>
      <c r="D133" s="13"/>
      <c r="E133" s="13"/>
      <c r="F133" s="19">
        <f t="shared" ref="F133:G133" si="0">F134</f>
        <v>10</v>
      </c>
      <c r="G133" s="19">
        <f t="shared" si="0"/>
        <v>0</v>
      </c>
    </row>
    <row r="134" spans="1:7" outlineLevel="4" x14ac:dyDescent="0.2">
      <c r="A134" s="1"/>
      <c r="B134" s="14" t="s">
        <v>126</v>
      </c>
      <c r="C134" s="13" t="s">
        <v>39</v>
      </c>
      <c r="D134" s="13"/>
      <c r="E134" s="13"/>
      <c r="F134" s="19">
        <f>F135</f>
        <v>10</v>
      </c>
      <c r="G134" s="19">
        <f>G135</f>
        <v>0</v>
      </c>
    </row>
    <row r="135" spans="1:7" outlineLevel="4" x14ac:dyDescent="0.2">
      <c r="A135" s="1"/>
      <c r="B135" s="2" t="s">
        <v>105</v>
      </c>
      <c r="C135" s="3" t="s">
        <v>39</v>
      </c>
      <c r="D135" s="3" t="s">
        <v>106</v>
      </c>
      <c r="E135" s="3"/>
      <c r="F135" s="20">
        <f>F136</f>
        <v>10</v>
      </c>
      <c r="G135" s="20">
        <f>G136</f>
        <v>0</v>
      </c>
    </row>
    <row r="136" spans="1:7" ht="22.5" outlineLevel="7" x14ac:dyDescent="0.2">
      <c r="A136" s="1"/>
      <c r="B136" s="2" t="s">
        <v>9</v>
      </c>
      <c r="C136" s="3" t="s">
        <v>39</v>
      </c>
      <c r="D136" s="3" t="s">
        <v>106</v>
      </c>
      <c r="E136" s="3" t="s">
        <v>130</v>
      </c>
      <c r="F136" s="20">
        <v>10</v>
      </c>
      <c r="G136" s="20">
        <v>0</v>
      </c>
    </row>
    <row r="137" spans="1:7" outlineLevel="4" x14ac:dyDescent="0.2">
      <c r="A137" s="1"/>
      <c r="B137" s="14" t="s">
        <v>41</v>
      </c>
      <c r="C137" s="13" t="s">
        <v>40</v>
      </c>
      <c r="D137" s="13"/>
      <c r="E137" s="13"/>
      <c r="F137" s="19">
        <f>F138+F164</f>
        <v>3136.6</v>
      </c>
      <c r="G137" s="19">
        <f>G138+G164</f>
        <v>623.59999999999991</v>
      </c>
    </row>
    <row r="138" spans="1:7" outlineLevel="7" x14ac:dyDescent="0.2">
      <c r="A138" s="1"/>
      <c r="B138" s="14" t="s">
        <v>43</v>
      </c>
      <c r="C138" s="13" t="s">
        <v>42</v>
      </c>
      <c r="D138" s="13"/>
      <c r="E138" s="13"/>
      <c r="F138" s="19">
        <f>F139+F144+F147+F151+F154+F159+F162</f>
        <v>2846.6</v>
      </c>
      <c r="G138" s="19">
        <f>G139+G144+G147+G151+G154+G159+G162</f>
        <v>480.29999999999995</v>
      </c>
    </row>
    <row r="139" spans="1:7" x14ac:dyDescent="0.2">
      <c r="A139" s="1"/>
      <c r="B139" s="2" t="s">
        <v>107</v>
      </c>
      <c r="C139" s="3" t="s">
        <v>42</v>
      </c>
      <c r="D139" s="3" t="s">
        <v>108</v>
      </c>
      <c r="E139" s="3"/>
      <c r="F139" s="20">
        <f>SUM(F140:F143)</f>
        <v>690.9</v>
      </c>
      <c r="G139" s="20">
        <f>SUM(G140:G143)</f>
        <v>272.60000000000002</v>
      </c>
    </row>
    <row r="140" spans="1:7" outlineLevel="1" x14ac:dyDescent="0.2">
      <c r="A140" s="1"/>
      <c r="B140" s="2" t="s">
        <v>127</v>
      </c>
      <c r="C140" s="3" t="s">
        <v>42</v>
      </c>
      <c r="D140" s="3" t="s">
        <v>108</v>
      </c>
      <c r="E140" s="3" t="s">
        <v>44</v>
      </c>
      <c r="F140" s="20">
        <v>415.4</v>
      </c>
      <c r="G140" s="20">
        <v>190.2</v>
      </c>
    </row>
    <row r="141" spans="1:7" ht="22.5" outlineLevel="3" x14ac:dyDescent="0.2">
      <c r="A141" s="1"/>
      <c r="B141" s="2" t="s">
        <v>128</v>
      </c>
      <c r="C141" s="3" t="s">
        <v>42</v>
      </c>
      <c r="D141" s="3" t="s">
        <v>108</v>
      </c>
      <c r="E141" s="3" t="s">
        <v>109</v>
      </c>
      <c r="F141" s="20">
        <v>125.5</v>
      </c>
      <c r="G141" s="20">
        <v>48.8</v>
      </c>
    </row>
    <row r="142" spans="1:7" outlineLevel="4" collapsed="1" x14ac:dyDescent="0.2">
      <c r="A142" s="1"/>
      <c r="B142" s="2" t="s">
        <v>144</v>
      </c>
      <c r="C142" s="3" t="s">
        <v>42</v>
      </c>
      <c r="D142" s="3" t="s">
        <v>108</v>
      </c>
      <c r="E142" s="3" t="s">
        <v>8</v>
      </c>
      <c r="F142" s="20">
        <v>150</v>
      </c>
      <c r="G142" s="20">
        <v>33.6</v>
      </c>
    </row>
    <row r="143" spans="1:7" hidden="1" outlineLevel="5" x14ac:dyDescent="0.2">
      <c r="A143" s="1"/>
      <c r="B143" s="2" t="s">
        <v>32</v>
      </c>
      <c r="C143" s="3" t="s">
        <v>42</v>
      </c>
      <c r="D143" s="3" t="s">
        <v>108</v>
      </c>
      <c r="E143" s="3" t="s">
        <v>31</v>
      </c>
      <c r="F143" s="20">
        <v>0</v>
      </c>
      <c r="G143" s="20">
        <v>0</v>
      </c>
    </row>
    <row r="144" spans="1:7" ht="22.5" outlineLevel="1" x14ac:dyDescent="0.2">
      <c r="A144" s="1"/>
      <c r="B144" s="2" t="s">
        <v>110</v>
      </c>
      <c r="C144" s="3" t="s">
        <v>42</v>
      </c>
      <c r="D144" s="3" t="s">
        <v>136</v>
      </c>
      <c r="E144" s="3"/>
      <c r="F144" s="20">
        <f>F145+F146</f>
        <v>653.1</v>
      </c>
      <c r="G144" s="20">
        <f>G145+G146</f>
        <v>0</v>
      </c>
    </row>
    <row r="145" spans="1:9" outlineLevel="3" x14ac:dyDescent="0.2">
      <c r="A145" s="1"/>
      <c r="B145" s="2" t="s">
        <v>127</v>
      </c>
      <c r="C145" s="3" t="s">
        <v>42</v>
      </c>
      <c r="D145" s="3" t="s">
        <v>136</v>
      </c>
      <c r="E145" s="3" t="s">
        <v>44</v>
      </c>
      <c r="F145" s="20">
        <v>501.6</v>
      </c>
      <c r="G145" s="20">
        <v>0</v>
      </c>
    </row>
    <row r="146" spans="1:9" ht="22.5" outlineLevel="4" x14ac:dyDescent="0.2">
      <c r="A146" s="1"/>
      <c r="B146" s="2" t="s">
        <v>128</v>
      </c>
      <c r="C146" s="3" t="s">
        <v>42</v>
      </c>
      <c r="D146" s="3" t="s">
        <v>136</v>
      </c>
      <c r="E146" s="3" t="s">
        <v>109</v>
      </c>
      <c r="F146" s="20">
        <v>151.5</v>
      </c>
      <c r="G146" s="20">
        <v>0</v>
      </c>
    </row>
    <row r="147" spans="1:9" ht="22.5" outlineLevel="5" x14ac:dyDescent="0.2">
      <c r="A147" s="1"/>
      <c r="B147" s="2" t="s">
        <v>111</v>
      </c>
      <c r="C147" s="3" t="s">
        <v>42</v>
      </c>
      <c r="D147" s="3" t="s">
        <v>112</v>
      </c>
      <c r="E147" s="3"/>
      <c r="F147" s="20">
        <f>SUM(F148:F150)</f>
        <v>394.1</v>
      </c>
      <c r="G147" s="20">
        <f>SUM(G148:G150)</f>
        <v>75.400000000000006</v>
      </c>
    </row>
    <row r="148" spans="1:9" s="17" customFormat="1" outlineLevel="7" x14ac:dyDescent="0.2">
      <c r="A148" s="1"/>
      <c r="B148" s="2" t="s">
        <v>127</v>
      </c>
      <c r="C148" s="3" t="s">
        <v>42</v>
      </c>
      <c r="D148" s="3" t="s">
        <v>112</v>
      </c>
      <c r="E148" s="3" t="s">
        <v>44</v>
      </c>
      <c r="F148" s="20">
        <v>207.7</v>
      </c>
      <c r="G148" s="20">
        <v>59.5</v>
      </c>
    </row>
    <row r="149" spans="1:9" ht="22.5" outlineLevel="7" x14ac:dyDescent="0.2">
      <c r="A149" s="1"/>
      <c r="B149" s="2" t="s">
        <v>128</v>
      </c>
      <c r="C149" s="3" t="s">
        <v>42</v>
      </c>
      <c r="D149" s="3" t="s">
        <v>112</v>
      </c>
      <c r="E149" s="3" t="s">
        <v>109</v>
      </c>
      <c r="F149" s="20">
        <v>62.8</v>
      </c>
      <c r="G149" s="20">
        <v>15.9</v>
      </c>
      <c r="H149" s="21" t="s">
        <v>183</v>
      </c>
      <c r="I149" s="21" t="s">
        <v>183</v>
      </c>
    </row>
    <row r="150" spans="1:9" outlineLevel="4" x14ac:dyDescent="0.2">
      <c r="A150" s="1"/>
      <c r="B150" s="2" t="s">
        <v>144</v>
      </c>
      <c r="C150" s="3" t="s">
        <v>42</v>
      </c>
      <c r="D150" s="3" t="s">
        <v>112</v>
      </c>
      <c r="E150" s="3" t="s">
        <v>8</v>
      </c>
      <c r="F150" s="20">
        <v>123.6</v>
      </c>
      <c r="G150" s="20">
        <v>0</v>
      </c>
    </row>
    <row r="151" spans="1:9" s="16" customFormat="1" ht="22.5" x14ac:dyDescent="0.2">
      <c r="A151" s="15"/>
      <c r="B151" s="2" t="s">
        <v>110</v>
      </c>
      <c r="C151" s="3" t="s">
        <v>42</v>
      </c>
      <c r="D151" s="3" t="s">
        <v>137</v>
      </c>
      <c r="E151" s="3"/>
      <c r="F151" s="20">
        <f>SUM(F152:F153)</f>
        <v>326.5</v>
      </c>
      <c r="G151" s="20">
        <f>SUM(G152:G153)</f>
        <v>0</v>
      </c>
    </row>
    <row r="152" spans="1:9" s="17" customFormat="1" x14ac:dyDescent="0.2">
      <c r="A152" s="1"/>
      <c r="B152" s="2" t="s">
        <v>127</v>
      </c>
      <c r="C152" s="3" t="s">
        <v>42</v>
      </c>
      <c r="D152" s="3" t="s">
        <v>137</v>
      </c>
      <c r="E152" s="3" t="s">
        <v>44</v>
      </c>
      <c r="F152" s="20">
        <v>250.8</v>
      </c>
      <c r="G152" s="20">
        <v>0</v>
      </c>
    </row>
    <row r="153" spans="1:9" s="17" customFormat="1" ht="22.5" x14ac:dyDescent="0.2">
      <c r="A153" s="1"/>
      <c r="B153" s="2" t="s">
        <v>128</v>
      </c>
      <c r="C153" s="3" t="s">
        <v>42</v>
      </c>
      <c r="D153" s="3" t="s">
        <v>137</v>
      </c>
      <c r="E153" s="3" t="s">
        <v>109</v>
      </c>
      <c r="F153" s="20">
        <v>75.7</v>
      </c>
      <c r="G153" s="20">
        <v>0</v>
      </c>
    </row>
    <row r="154" spans="1:9" s="16" customFormat="1" x14ac:dyDescent="0.2">
      <c r="A154" s="15"/>
      <c r="B154" s="2" t="s">
        <v>107</v>
      </c>
      <c r="C154" s="3" t="s">
        <v>42</v>
      </c>
      <c r="D154" s="3" t="s">
        <v>113</v>
      </c>
      <c r="E154" s="3"/>
      <c r="F154" s="20">
        <f>SUM(F155:F158)</f>
        <v>455.5</v>
      </c>
      <c r="G154" s="20">
        <f>SUM(G155:G158)</f>
        <v>132.29999999999998</v>
      </c>
    </row>
    <row r="155" spans="1:9" s="17" customFormat="1" x14ac:dyDescent="0.2">
      <c r="A155" s="1"/>
      <c r="B155" s="2" t="s">
        <v>127</v>
      </c>
      <c r="C155" s="3" t="s">
        <v>42</v>
      </c>
      <c r="D155" s="3" t="s">
        <v>113</v>
      </c>
      <c r="E155" s="3" t="s">
        <v>44</v>
      </c>
      <c r="F155" s="20">
        <v>207.7</v>
      </c>
      <c r="G155" s="20">
        <v>86.9</v>
      </c>
    </row>
    <row r="156" spans="1:9" ht="22.5" x14ac:dyDescent="0.2">
      <c r="A156" s="1"/>
      <c r="B156" s="2" t="s">
        <v>164</v>
      </c>
      <c r="C156" s="3" t="s">
        <v>42</v>
      </c>
      <c r="D156" s="3" t="s">
        <v>113</v>
      </c>
      <c r="E156" s="3" t="s">
        <v>177</v>
      </c>
      <c r="F156" s="20">
        <v>10</v>
      </c>
      <c r="G156" s="20">
        <v>1.1000000000000001</v>
      </c>
    </row>
    <row r="157" spans="1:9" s="17" customFormat="1" ht="22.5" x14ac:dyDescent="0.2">
      <c r="A157" s="1"/>
      <c r="B157" s="2" t="s">
        <v>128</v>
      </c>
      <c r="C157" s="3" t="s">
        <v>42</v>
      </c>
      <c r="D157" s="3" t="s">
        <v>113</v>
      </c>
      <c r="E157" s="3" t="s">
        <v>109</v>
      </c>
      <c r="F157" s="20">
        <v>62.8</v>
      </c>
      <c r="G157" s="20">
        <v>22.6</v>
      </c>
      <c r="H157" s="21"/>
    </row>
    <row r="158" spans="1:9" x14ac:dyDescent="0.2">
      <c r="A158" s="1"/>
      <c r="B158" s="2" t="s">
        <v>144</v>
      </c>
      <c r="C158" s="3" t="s">
        <v>42</v>
      </c>
      <c r="D158" s="3" t="s">
        <v>113</v>
      </c>
      <c r="E158" s="3" t="s">
        <v>8</v>
      </c>
      <c r="F158" s="20">
        <v>175</v>
      </c>
      <c r="G158" s="20">
        <v>21.7</v>
      </c>
    </row>
    <row r="159" spans="1:9" ht="22.5" x14ac:dyDescent="0.2">
      <c r="A159" s="1"/>
      <c r="B159" s="2" t="s">
        <v>110</v>
      </c>
      <c r="C159" s="3" t="s">
        <v>42</v>
      </c>
      <c r="D159" s="3" t="s">
        <v>138</v>
      </c>
      <c r="E159" s="3"/>
      <c r="F159" s="20">
        <f>SUM(F160:F161)</f>
        <v>326.5</v>
      </c>
      <c r="G159" s="20">
        <f>SUM(G160:G161)</f>
        <v>0</v>
      </c>
    </row>
    <row r="160" spans="1:9" s="17" customFormat="1" ht="12.75" customHeight="1" x14ac:dyDescent="0.2">
      <c r="A160" s="1"/>
      <c r="B160" s="2" t="s">
        <v>127</v>
      </c>
      <c r="C160" s="3" t="s">
        <v>42</v>
      </c>
      <c r="D160" s="3" t="s">
        <v>138</v>
      </c>
      <c r="E160" s="3" t="s">
        <v>44</v>
      </c>
      <c r="F160" s="20">
        <v>250.8</v>
      </c>
      <c r="G160" s="20">
        <v>0</v>
      </c>
    </row>
    <row r="161" spans="1:7" ht="22.5" x14ac:dyDescent="0.2">
      <c r="A161" s="1"/>
      <c r="B161" s="2" t="s">
        <v>128</v>
      </c>
      <c r="C161" s="3" t="s">
        <v>42</v>
      </c>
      <c r="D161" s="3" t="s">
        <v>138</v>
      </c>
      <c r="E161" s="3" t="s">
        <v>109</v>
      </c>
      <c r="F161" s="20">
        <v>75.7</v>
      </c>
      <c r="G161" s="20">
        <v>0</v>
      </c>
    </row>
    <row r="162" spans="1:7" ht="33.75" hidden="1" x14ac:dyDescent="0.2">
      <c r="A162" s="1"/>
      <c r="B162" s="29" t="s">
        <v>135</v>
      </c>
      <c r="C162" s="3" t="s">
        <v>42</v>
      </c>
      <c r="D162" s="3" t="s">
        <v>131</v>
      </c>
      <c r="E162" s="3"/>
      <c r="F162" s="20">
        <f>F163</f>
        <v>0</v>
      </c>
      <c r="G162" s="20">
        <f>G163</f>
        <v>0</v>
      </c>
    </row>
    <row r="163" spans="1:7" hidden="1" x14ac:dyDescent="0.2">
      <c r="A163" s="1"/>
      <c r="B163" s="2" t="s">
        <v>144</v>
      </c>
      <c r="C163" s="3" t="s">
        <v>42</v>
      </c>
      <c r="D163" s="3" t="s">
        <v>131</v>
      </c>
      <c r="E163" s="3" t="s">
        <v>8</v>
      </c>
      <c r="F163" s="20"/>
      <c r="G163" s="20"/>
    </row>
    <row r="164" spans="1:7" x14ac:dyDescent="0.2">
      <c r="A164" s="1"/>
      <c r="B164" s="14" t="s">
        <v>46</v>
      </c>
      <c r="C164" s="13" t="s">
        <v>45</v>
      </c>
      <c r="D164" s="13"/>
      <c r="E164" s="13"/>
      <c r="F164" s="19">
        <f>F165</f>
        <v>290</v>
      </c>
      <c r="G164" s="19">
        <f>G165</f>
        <v>143.30000000000001</v>
      </c>
    </row>
    <row r="165" spans="1:7" s="17" customFormat="1" ht="12.75" customHeight="1" x14ac:dyDescent="0.2">
      <c r="A165" s="1"/>
      <c r="B165" s="2" t="s">
        <v>114</v>
      </c>
      <c r="C165" s="3" t="s">
        <v>45</v>
      </c>
      <c r="D165" s="3" t="s">
        <v>115</v>
      </c>
      <c r="E165" s="3"/>
      <c r="F165" s="20">
        <f>F166</f>
        <v>290</v>
      </c>
      <c r="G165" s="20">
        <f>G166</f>
        <v>143.30000000000001</v>
      </c>
    </row>
    <row r="166" spans="1:7" ht="12.75" customHeight="1" x14ac:dyDescent="0.2">
      <c r="A166" s="1"/>
      <c r="B166" s="2" t="s">
        <v>144</v>
      </c>
      <c r="C166" s="3" t="s">
        <v>45</v>
      </c>
      <c r="D166" s="3" t="s">
        <v>115</v>
      </c>
      <c r="E166" s="3" t="s">
        <v>8</v>
      </c>
      <c r="F166" s="20">
        <v>290</v>
      </c>
      <c r="G166" s="20">
        <v>143.30000000000001</v>
      </c>
    </row>
    <row r="167" spans="1:7" s="16" customFormat="1" ht="18" customHeight="1" x14ac:dyDescent="0.2">
      <c r="A167" s="15"/>
      <c r="B167" s="14" t="s">
        <v>60</v>
      </c>
      <c r="C167" s="13" t="s">
        <v>47</v>
      </c>
      <c r="D167" s="13"/>
      <c r="E167" s="13"/>
      <c r="F167" s="19">
        <f>F168+F171</f>
        <v>457.3</v>
      </c>
      <c r="G167" s="19">
        <f>G168+G171</f>
        <v>102.9</v>
      </c>
    </row>
    <row r="168" spans="1:7" ht="13.5" customHeight="1" x14ac:dyDescent="0.2">
      <c r="A168" s="18"/>
      <c r="B168" s="14" t="s">
        <v>49</v>
      </c>
      <c r="C168" s="13" t="s">
        <v>48</v>
      </c>
      <c r="D168" s="13"/>
      <c r="E168" s="13"/>
      <c r="F168" s="19">
        <f t="shared" ref="F168:G169" si="1">F169</f>
        <v>412</v>
      </c>
      <c r="G168" s="19">
        <f t="shared" si="1"/>
        <v>102.9</v>
      </c>
    </row>
    <row r="169" spans="1:7" ht="22.5" x14ac:dyDescent="0.2">
      <c r="A169" s="18"/>
      <c r="B169" s="2" t="s">
        <v>116</v>
      </c>
      <c r="C169" s="3" t="s">
        <v>48</v>
      </c>
      <c r="D169" s="3" t="s">
        <v>117</v>
      </c>
      <c r="E169" s="3"/>
      <c r="F169" s="20">
        <f t="shared" si="1"/>
        <v>412</v>
      </c>
      <c r="G169" s="20">
        <f>G170</f>
        <v>102.9</v>
      </c>
    </row>
    <row r="170" spans="1:7" ht="22.5" x14ac:dyDescent="0.2">
      <c r="A170" s="18"/>
      <c r="B170" s="2" t="s">
        <v>51</v>
      </c>
      <c r="C170" s="3" t="s">
        <v>48</v>
      </c>
      <c r="D170" s="3" t="s">
        <v>117</v>
      </c>
      <c r="E170" s="3" t="s">
        <v>50</v>
      </c>
      <c r="F170" s="20">
        <v>412</v>
      </c>
      <c r="G170" s="20">
        <v>102.9</v>
      </c>
    </row>
    <row r="171" spans="1:7" ht="13.5" customHeight="1" x14ac:dyDescent="0.2">
      <c r="A171" s="18"/>
      <c r="B171" s="14" t="s">
        <v>214</v>
      </c>
      <c r="C171" s="13" t="s">
        <v>213</v>
      </c>
      <c r="D171" s="13"/>
      <c r="E171" s="13"/>
      <c r="F171" s="19">
        <f>F172</f>
        <v>45.3</v>
      </c>
      <c r="G171" s="19">
        <f>G172</f>
        <v>0</v>
      </c>
    </row>
    <row r="172" spans="1:7" x14ac:dyDescent="0.2">
      <c r="A172" s="18"/>
      <c r="B172" s="2" t="s">
        <v>217</v>
      </c>
      <c r="C172" s="3" t="s">
        <v>213</v>
      </c>
      <c r="D172" s="3" t="s">
        <v>215</v>
      </c>
      <c r="E172" s="3"/>
      <c r="F172" s="20">
        <f>F173</f>
        <v>45.3</v>
      </c>
      <c r="G172" s="20">
        <f>G173</f>
        <v>0</v>
      </c>
    </row>
    <row r="173" spans="1:7" x14ac:dyDescent="0.2">
      <c r="A173" s="18"/>
      <c r="B173" s="2" t="s">
        <v>218</v>
      </c>
      <c r="C173" s="3" t="s">
        <v>213</v>
      </c>
      <c r="D173" s="3" t="s">
        <v>215</v>
      </c>
      <c r="E173" s="3" t="s">
        <v>216</v>
      </c>
      <c r="F173" s="20">
        <v>45.3</v>
      </c>
      <c r="G173" s="20">
        <v>0</v>
      </c>
    </row>
    <row r="174" spans="1:7" ht="12.75" customHeight="1" x14ac:dyDescent="0.2">
      <c r="A174" s="18"/>
      <c r="B174" s="14" t="s">
        <v>53</v>
      </c>
      <c r="C174" s="13" t="s">
        <v>52</v>
      </c>
      <c r="D174" s="13"/>
      <c r="E174" s="13"/>
      <c r="F174" s="19">
        <f>F175+F181</f>
        <v>412.5</v>
      </c>
      <c r="G174" s="19">
        <f>G175+G181</f>
        <v>62</v>
      </c>
    </row>
    <row r="175" spans="1:7" ht="12.75" customHeight="1" x14ac:dyDescent="0.2">
      <c r="A175" s="18"/>
      <c r="B175" s="14" t="s">
        <v>55</v>
      </c>
      <c r="C175" s="13" t="s">
        <v>54</v>
      </c>
      <c r="D175" s="13"/>
      <c r="E175" s="13"/>
      <c r="F175" s="19">
        <f>F176</f>
        <v>322.5</v>
      </c>
      <c r="G175" s="19">
        <f>G176</f>
        <v>57.1</v>
      </c>
    </row>
    <row r="176" spans="1:7" ht="14.25" customHeight="1" x14ac:dyDescent="0.2">
      <c r="A176" s="18"/>
      <c r="B176" s="2" t="s">
        <v>107</v>
      </c>
      <c r="C176" s="3" t="s">
        <v>54</v>
      </c>
      <c r="D176" s="3" t="s">
        <v>118</v>
      </c>
      <c r="E176" s="3"/>
      <c r="F176" s="20">
        <f>SUM(F177:F179)</f>
        <v>322.5</v>
      </c>
      <c r="G176" s="20">
        <f>SUM(G177:G179)</f>
        <v>57.1</v>
      </c>
    </row>
    <row r="177" spans="1:7" ht="14.25" customHeight="1" x14ac:dyDescent="0.2">
      <c r="A177" s="18"/>
      <c r="B177" s="2" t="s">
        <v>127</v>
      </c>
      <c r="C177" s="3" t="s">
        <v>54</v>
      </c>
      <c r="D177" s="3" t="s">
        <v>118</v>
      </c>
      <c r="E177" s="3" t="s">
        <v>44</v>
      </c>
      <c r="F177" s="20">
        <v>163.19999999999999</v>
      </c>
      <c r="G177" s="20">
        <v>45</v>
      </c>
    </row>
    <row r="178" spans="1:7" ht="26.25" customHeight="1" x14ac:dyDescent="0.2">
      <c r="A178" s="18"/>
      <c r="B178" s="2" t="s">
        <v>128</v>
      </c>
      <c r="C178" s="3" t="s">
        <v>54</v>
      </c>
      <c r="D178" s="3" t="s">
        <v>118</v>
      </c>
      <c r="E178" s="3" t="s">
        <v>109</v>
      </c>
      <c r="F178" s="20">
        <v>49.3</v>
      </c>
      <c r="G178" s="20">
        <v>12.1</v>
      </c>
    </row>
    <row r="179" spans="1:7" ht="16.5" customHeight="1" x14ac:dyDescent="0.2">
      <c r="A179" s="18"/>
      <c r="B179" s="2" t="s">
        <v>144</v>
      </c>
      <c r="C179" s="3" t="s">
        <v>54</v>
      </c>
      <c r="D179" s="3" t="s">
        <v>118</v>
      </c>
      <c r="E179" s="3" t="s">
        <v>8</v>
      </c>
      <c r="F179" s="20">
        <v>110</v>
      </c>
      <c r="G179" s="20">
        <v>0</v>
      </c>
    </row>
    <row r="180" spans="1:7" ht="21.75" customHeight="1" x14ac:dyDescent="0.2">
      <c r="A180" s="18"/>
      <c r="B180" s="2" t="s">
        <v>178</v>
      </c>
      <c r="C180" s="3" t="s">
        <v>54</v>
      </c>
      <c r="D180" s="3" t="s">
        <v>119</v>
      </c>
      <c r="E180" s="3"/>
      <c r="F180" s="20">
        <f>F181</f>
        <v>90</v>
      </c>
      <c r="G180" s="20">
        <f>G181</f>
        <v>4.9000000000000004</v>
      </c>
    </row>
    <row r="181" spans="1:7" ht="22.5" x14ac:dyDescent="0.2">
      <c r="A181" s="18"/>
      <c r="B181" s="2" t="s">
        <v>164</v>
      </c>
      <c r="C181" s="3" t="s">
        <v>54</v>
      </c>
      <c r="D181" s="3" t="s">
        <v>119</v>
      </c>
      <c r="E181" s="3" t="s">
        <v>177</v>
      </c>
      <c r="F181" s="20">
        <v>90</v>
      </c>
      <c r="G181" s="20">
        <v>4.9000000000000004</v>
      </c>
    </row>
    <row r="182" spans="1:7" ht="12.75" customHeight="1" x14ac:dyDescent="0.2">
      <c r="B182" s="30" t="s">
        <v>56</v>
      </c>
      <c r="C182" s="23"/>
      <c r="D182" s="23"/>
      <c r="E182" s="23"/>
      <c r="F182" s="24">
        <f>F9+F58+F64+F71+F94+F133+F137+F167+F174</f>
        <v>45929.5</v>
      </c>
      <c r="G182" s="24">
        <f>G9+G58+G64+G71+G94+G133+G137+G167+G174</f>
        <v>4391.3999999999996</v>
      </c>
    </row>
  </sheetData>
  <mergeCells count="3">
    <mergeCell ref="B4:F4"/>
    <mergeCell ref="B5:F5"/>
    <mergeCell ref="C1:G1"/>
  </mergeCells>
  <pageMargins left="0.59055118110236227" right="0.23622047244094491" top="0.35433070866141736" bottom="0.27559055118110237" header="0.11811023622047245" footer="0.19685039370078741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Бюджет!SIGN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2020-04-20T10:44:46Z</cp:lastPrinted>
  <dcterms:created xsi:type="dcterms:W3CDTF">2002-03-11T10:22:12Z</dcterms:created>
  <dcterms:modified xsi:type="dcterms:W3CDTF">2020-04-20T10:44:55Z</dcterms:modified>
</cp:coreProperties>
</file>