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mlya2\Desktop\РАБОЧАЯ ПАПКА\Комитет КСО\Отчеты по исполнению бюджета\2020 г\9 мес. 2020\"/>
    </mc:Choice>
  </mc:AlternateContent>
  <xr:revisionPtr revIDLastSave="0" documentId="13_ncr:1_{C8BD7369-03F8-47C0-BA50-6EE78FDD13AC}" xr6:coauthVersionLast="45" xr6:coauthVersionMax="45" xr10:uidLastSave="{00000000-0000-0000-0000-000000000000}"/>
  <bookViews>
    <workbookView xWindow="-114" yWindow="-114" windowWidth="18478" windowHeight="14229" xr2:uid="{00000000-000D-0000-FFFF-FFFF00000000}"/>
  </bookViews>
  <sheets>
    <sheet name="Бюджет" sheetId="3" r:id="rId1"/>
    <sheet name="Лист1" sheetId="4" r:id="rId2"/>
    <sheet name="Лист2" sheetId="5" r:id="rId3"/>
  </sheets>
  <definedNames>
    <definedName name="APPT" localSheetId="0">Бюджет!#REF!</definedName>
    <definedName name="FIO" localSheetId="0">Бюджет!#REF!</definedName>
    <definedName name="SIGN" localSheetId="0">Бюджет!$A$16:$F$19</definedName>
    <definedName name="_xlnm.Print_Area" localSheetId="0">Бюджет!$A$1:$F$193</definedName>
  </definedNames>
  <calcPr calcId="191029"/>
</workbook>
</file>

<file path=xl/calcChain.xml><?xml version="1.0" encoding="utf-8"?>
<calcChain xmlns="http://schemas.openxmlformats.org/spreadsheetml/2006/main">
  <c r="F57" i="3" l="1"/>
  <c r="F49" i="3" s="1"/>
  <c r="E49" i="3"/>
  <c r="F59" i="3"/>
  <c r="E59" i="3"/>
  <c r="H141" i="5"/>
  <c r="I136" i="5"/>
  <c r="H136" i="5"/>
  <c r="J135" i="5"/>
  <c r="I135" i="5"/>
  <c r="H135" i="5"/>
  <c r="R134" i="5"/>
  <c r="S7" i="5"/>
  <c r="R7" i="5"/>
  <c r="S6" i="5"/>
  <c r="R6" i="5"/>
  <c r="S5" i="5"/>
  <c r="R5" i="5"/>
  <c r="S4" i="5"/>
  <c r="S8" i="5" s="1"/>
  <c r="R4" i="5"/>
  <c r="R8" i="5" s="1"/>
  <c r="F199" i="4"/>
  <c r="E199" i="4"/>
  <c r="F197" i="4"/>
  <c r="F196" i="4" s="1"/>
  <c r="F195" i="4" s="1"/>
  <c r="E197" i="4"/>
  <c r="E196" i="4" s="1"/>
  <c r="E195" i="4" s="1"/>
  <c r="F193" i="4"/>
  <c r="E193" i="4"/>
  <c r="F192" i="4"/>
  <c r="F191" i="4" s="1"/>
  <c r="E192" i="4"/>
  <c r="E191" i="4" s="1"/>
  <c r="F189" i="4"/>
  <c r="F188" i="4" s="1"/>
  <c r="F187" i="4" s="1"/>
  <c r="E189" i="4"/>
  <c r="E188" i="4" s="1"/>
  <c r="E187" i="4" s="1"/>
  <c r="F185" i="4"/>
  <c r="E185" i="4"/>
  <c r="F183" i="4"/>
  <c r="F182" i="4" s="1"/>
  <c r="F181" i="4" s="1"/>
  <c r="F180" i="4" s="1"/>
  <c r="E183" i="4"/>
  <c r="E182" i="4" s="1"/>
  <c r="E181" i="4" s="1"/>
  <c r="E180" i="4" s="1"/>
  <c r="F178" i="4"/>
  <c r="F177" i="4" s="1"/>
  <c r="F176" i="4" s="1"/>
  <c r="E178" i="4"/>
  <c r="E177" i="4" s="1"/>
  <c r="E176" i="4" s="1"/>
  <c r="F172" i="4"/>
  <c r="E172" i="4"/>
  <c r="F170" i="4"/>
  <c r="E170" i="4"/>
  <c r="F168" i="4"/>
  <c r="E168" i="4"/>
  <c r="F166" i="4"/>
  <c r="E166" i="4"/>
  <c r="F164" i="4"/>
  <c r="E164" i="4"/>
  <c r="F162" i="4"/>
  <c r="F160" i="4"/>
  <c r="E160" i="4"/>
  <c r="F158" i="4"/>
  <c r="E158" i="4"/>
  <c r="F156" i="4"/>
  <c r="E156" i="4"/>
  <c r="F153" i="4"/>
  <c r="E153" i="4"/>
  <c r="F151" i="4"/>
  <c r="E151" i="4"/>
  <c r="F149" i="4"/>
  <c r="E149" i="4"/>
  <c r="E148" i="4" s="1"/>
  <c r="E147" i="4" s="1"/>
  <c r="F148" i="4"/>
  <c r="F147" i="4" s="1"/>
  <c r="F145" i="4"/>
  <c r="E145" i="4"/>
  <c r="F143" i="4"/>
  <c r="E143" i="4"/>
  <c r="F141" i="4"/>
  <c r="E141" i="4"/>
  <c r="F139" i="4"/>
  <c r="E139" i="4"/>
  <c r="F137" i="4"/>
  <c r="E137" i="4"/>
  <c r="F135" i="4"/>
  <c r="E135" i="4"/>
  <c r="F133" i="4"/>
  <c r="E133" i="4"/>
  <c r="F131" i="4"/>
  <c r="E131" i="4"/>
  <c r="F127" i="4"/>
  <c r="E127" i="4"/>
  <c r="F124" i="4"/>
  <c r="E124" i="4"/>
  <c r="F118" i="4"/>
  <c r="F117" i="4" s="1"/>
  <c r="F116" i="4" s="1"/>
  <c r="F115" i="4" s="1"/>
  <c r="E118" i="4"/>
  <c r="E117" i="4"/>
  <c r="E116" i="4" s="1"/>
  <c r="F113" i="4"/>
  <c r="E113" i="4"/>
  <c r="F111" i="4"/>
  <c r="E111" i="4"/>
  <c r="F109" i="4"/>
  <c r="F108" i="4" s="1"/>
  <c r="E109" i="4"/>
  <c r="E108" i="4"/>
  <c r="F106" i="4"/>
  <c r="F105" i="4" s="1"/>
  <c r="E106" i="4"/>
  <c r="E105" i="4"/>
  <c r="E104" i="4" s="1"/>
  <c r="F102" i="4"/>
  <c r="E102" i="4"/>
  <c r="F99" i="4"/>
  <c r="F98" i="4" s="1"/>
  <c r="E99" i="4"/>
  <c r="E98" i="4"/>
  <c r="F96" i="4"/>
  <c r="E96" i="4"/>
  <c r="F94" i="4"/>
  <c r="E94" i="4"/>
  <c r="F91" i="4"/>
  <c r="E91" i="4"/>
  <c r="F89" i="4"/>
  <c r="E89" i="4"/>
  <c r="E88" i="4" s="1"/>
  <c r="E87" i="4" s="1"/>
  <c r="F88" i="4"/>
  <c r="F85" i="4"/>
  <c r="E85" i="4"/>
  <c r="F83" i="4"/>
  <c r="E83" i="4"/>
  <c r="F81" i="4"/>
  <c r="F80" i="4" s="1"/>
  <c r="F79" i="4" s="1"/>
  <c r="E81" i="4"/>
  <c r="E80" i="4"/>
  <c r="E79" i="4" s="1"/>
  <c r="F77" i="4"/>
  <c r="E77" i="4"/>
  <c r="E76" i="4" s="1"/>
  <c r="E75" i="4" s="1"/>
  <c r="F76" i="4"/>
  <c r="F75" i="4" s="1"/>
  <c r="F74" i="4" s="1"/>
  <c r="F72" i="4"/>
  <c r="E72" i="4"/>
  <c r="E71" i="4" s="1"/>
  <c r="E70" i="4" s="1"/>
  <c r="F71" i="4"/>
  <c r="F70" i="4" s="1"/>
  <c r="F68" i="4"/>
  <c r="F67" i="4" s="1"/>
  <c r="F66" i="4" s="1"/>
  <c r="E68" i="4"/>
  <c r="E67" i="4"/>
  <c r="E66" i="4" s="1"/>
  <c r="F64" i="4"/>
  <c r="E64" i="4"/>
  <c r="F62" i="4"/>
  <c r="F61" i="4" s="1"/>
  <c r="F60" i="4" s="1"/>
  <c r="E62" i="4"/>
  <c r="E61" i="4"/>
  <c r="E60" i="4" s="1"/>
  <c r="F58" i="4"/>
  <c r="E58" i="4"/>
  <c r="E57" i="4" s="1"/>
  <c r="E56" i="4" s="1"/>
  <c r="E55" i="4" s="1"/>
  <c r="F57" i="4"/>
  <c r="F56" i="4" s="1"/>
  <c r="F53" i="4"/>
  <c r="E53" i="4"/>
  <c r="F49" i="4"/>
  <c r="F48" i="4" s="1"/>
  <c r="F47" i="4" s="1"/>
  <c r="E49" i="4"/>
  <c r="E48" i="4"/>
  <c r="E47" i="4" s="1"/>
  <c r="F44" i="4"/>
  <c r="E44" i="4"/>
  <c r="F39" i="4"/>
  <c r="F38" i="4" s="1"/>
  <c r="F37" i="4" s="1"/>
  <c r="E39" i="4"/>
  <c r="E38" i="4"/>
  <c r="E37" i="4" s="1"/>
  <c r="F34" i="4"/>
  <c r="E34" i="4"/>
  <c r="F30" i="4"/>
  <c r="F29" i="4" s="1"/>
  <c r="F28" i="4" s="1"/>
  <c r="E30" i="4"/>
  <c r="E29" i="4"/>
  <c r="E28" i="4" s="1"/>
  <c r="F25" i="4"/>
  <c r="E25" i="4"/>
  <c r="F23" i="4"/>
  <c r="F18" i="4" s="1"/>
  <c r="F17" i="4" s="1"/>
  <c r="E23" i="4"/>
  <c r="F19" i="4"/>
  <c r="E19" i="4"/>
  <c r="E18" i="4" s="1"/>
  <c r="E17" i="4" s="1"/>
  <c r="F14" i="4"/>
  <c r="E14" i="4"/>
  <c r="E13" i="4" s="1"/>
  <c r="E12" i="4" s="1"/>
  <c r="F13" i="4"/>
  <c r="F12" i="4" s="1"/>
  <c r="F16" i="4" l="1"/>
  <c r="F201" i="4" s="1"/>
  <c r="F204" i="4" s="1"/>
  <c r="E16" i="4"/>
  <c r="E201" i="4" s="1"/>
  <c r="E204" i="4" s="1"/>
  <c r="E74" i="4"/>
  <c r="F55" i="4"/>
  <c r="F87" i="4"/>
  <c r="F104" i="4"/>
  <c r="E115" i="4"/>
  <c r="F116" i="3"/>
  <c r="E116" i="3"/>
  <c r="F114" i="3"/>
  <c r="E114" i="3"/>
  <c r="F108" i="3"/>
  <c r="E108" i="3"/>
  <c r="F106" i="3"/>
  <c r="E106" i="3"/>
  <c r="F101" i="3"/>
  <c r="E101" i="3"/>
  <c r="F99" i="3"/>
  <c r="E99" i="3"/>
  <c r="F52" i="3"/>
  <c r="E52" i="3"/>
  <c r="F30" i="3"/>
  <c r="E30" i="3"/>
  <c r="E121" i="3" l="1"/>
  <c r="E119" i="3"/>
  <c r="F121" i="3"/>
  <c r="F187" i="3" l="1"/>
  <c r="F186" i="3" s="1"/>
  <c r="F185" i="3" s="1"/>
  <c r="E187" i="3"/>
  <c r="E186" i="3" s="1"/>
  <c r="E185" i="3" s="1"/>
  <c r="F183" i="3"/>
  <c r="F182" i="3" s="1"/>
  <c r="E183" i="3"/>
  <c r="E182" i="3" s="1"/>
  <c r="F173" i="3"/>
  <c r="F170" i="3"/>
  <c r="E170" i="3"/>
  <c r="F165" i="3"/>
  <c r="E165" i="3"/>
  <c r="F162" i="3"/>
  <c r="E162" i="3"/>
  <c r="F158" i="3"/>
  <c r="E158" i="3"/>
  <c r="F155" i="3"/>
  <c r="E155" i="3"/>
  <c r="F150" i="3"/>
  <c r="E150" i="3"/>
  <c r="F146" i="3"/>
  <c r="E146" i="3"/>
  <c r="F149" i="3" l="1"/>
  <c r="F142" i="3"/>
  <c r="E142" i="3"/>
  <c r="F140" i="3"/>
  <c r="E140" i="3"/>
  <c r="F136" i="3"/>
  <c r="E136" i="3"/>
  <c r="F130" i="3"/>
  <c r="E130" i="3"/>
  <c r="F126" i="3"/>
  <c r="E126" i="3"/>
  <c r="F110" i="3"/>
  <c r="E110" i="3"/>
  <c r="F103" i="3"/>
  <c r="F98" i="3" s="1"/>
  <c r="E103" i="3"/>
  <c r="E98" i="3" s="1"/>
  <c r="F87" i="3"/>
  <c r="E87" i="3"/>
  <c r="F95" i="3"/>
  <c r="E95" i="3"/>
  <c r="F93" i="3"/>
  <c r="E93" i="3"/>
  <c r="F78" i="3"/>
  <c r="F84" i="3"/>
  <c r="E84" i="3"/>
  <c r="F63" i="3" l="1"/>
  <c r="F62" i="3" s="1"/>
  <c r="F61" i="3" s="1"/>
  <c r="E63" i="3"/>
  <c r="F50" i="3"/>
  <c r="E50" i="3"/>
  <c r="E57" i="3"/>
  <c r="F54" i="3" l="1"/>
  <c r="E54" i="3"/>
  <c r="F22" i="3"/>
  <c r="E22" i="3"/>
  <c r="F13" i="3"/>
  <c r="E13" i="3"/>
  <c r="F191" i="3" l="1"/>
  <c r="E191" i="3"/>
  <c r="F180" i="3"/>
  <c r="F179" i="3" s="1"/>
  <c r="F178" i="3" s="1"/>
  <c r="E180" i="3"/>
  <c r="E179" i="3" s="1"/>
  <c r="E178" i="3" s="1"/>
  <c r="F176" i="3"/>
  <c r="F175" i="3" s="1"/>
  <c r="F148" i="3" s="1"/>
  <c r="E176" i="3"/>
  <c r="E175" i="3" s="1"/>
  <c r="E173" i="3"/>
  <c r="E149" i="3" s="1"/>
  <c r="F145" i="3"/>
  <c r="F144" i="3" s="1"/>
  <c r="F138" i="3"/>
  <c r="E138" i="3"/>
  <c r="F134" i="3"/>
  <c r="E134" i="3"/>
  <c r="F132" i="3"/>
  <c r="E132" i="3"/>
  <c r="F124" i="3"/>
  <c r="E124" i="3"/>
  <c r="E118" i="3" s="1"/>
  <c r="F128" i="3"/>
  <c r="E128" i="3"/>
  <c r="F119" i="3"/>
  <c r="F112" i="3"/>
  <c r="F105" i="3" s="1"/>
  <c r="E112" i="3"/>
  <c r="E105" i="3" s="1"/>
  <c r="F91" i="3"/>
  <c r="F89" i="3"/>
  <c r="E89" i="3"/>
  <c r="E86" i="3" s="1"/>
  <c r="F82" i="3"/>
  <c r="E82" i="3"/>
  <c r="E78" i="3"/>
  <c r="F76" i="3"/>
  <c r="E76" i="3"/>
  <c r="F72" i="3"/>
  <c r="E72" i="3"/>
  <c r="F69" i="3"/>
  <c r="F68" i="3" s="1"/>
  <c r="E69" i="3"/>
  <c r="E68" i="3" s="1"/>
  <c r="E62" i="3"/>
  <c r="E61" i="3" s="1"/>
  <c r="F47" i="3"/>
  <c r="F46" i="3" s="1"/>
  <c r="E47" i="3"/>
  <c r="E46" i="3" s="1"/>
  <c r="F43" i="3"/>
  <c r="E43" i="3"/>
  <c r="F41" i="3"/>
  <c r="E41" i="3"/>
  <c r="F39" i="3"/>
  <c r="E39" i="3"/>
  <c r="F37" i="3"/>
  <c r="E37" i="3"/>
  <c r="F32" i="3"/>
  <c r="E32" i="3"/>
  <c r="F28" i="3"/>
  <c r="E28" i="3"/>
  <c r="F19" i="3"/>
  <c r="E19" i="3"/>
  <c r="F11" i="3"/>
  <c r="E11" i="3"/>
  <c r="F118" i="3" l="1"/>
  <c r="F97" i="3" s="1"/>
  <c r="E148" i="3"/>
  <c r="E97" i="3"/>
  <c r="F86" i="3"/>
  <c r="E75" i="3"/>
  <c r="E74" i="3" s="1"/>
  <c r="F75" i="3"/>
  <c r="F36" i="3"/>
  <c r="E36" i="3"/>
  <c r="E71" i="3"/>
  <c r="E67" i="3" s="1"/>
  <c r="E145" i="3"/>
  <c r="E144" i="3" s="1"/>
  <c r="F71" i="3"/>
  <c r="F67" i="3" s="1"/>
  <c r="F10" i="3"/>
  <c r="E10" i="3"/>
  <c r="F74" i="3" l="1"/>
  <c r="F9" i="3"/>
  <c r="E9" i="3"/>
  <c r="E193" i="3" s="1"/>
  <c r="F193" i="3" l="1"/>
</calcChain>
</file>

<file path=xl/sharedStrings.xml><?xml version="1.0" encoding="utf-8"?>
<sst xmlns="http://schemas.openxmlformats.org/spreadsheetml/2006/main" count="1963" uniqueCount="484">
  <si>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</si>
  <si>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</si>
  <si>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</si>
  <si>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</si>
  <si>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</si>
  <si>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</si>
  <si>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</si>
  <si>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</si>
  <si>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</si>
  <si>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</si>
  <si>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</si>
  <si>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</si>
  <si>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</si>
  <si>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</si>
  <si>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</si>
  <si>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</si>
  <si>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</si>
  <si>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</si>
  <si>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</si>
  <si>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</si>
  <si>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</si>
  <si>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</si>
  <si>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</si>
  <si>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</si>
  <si>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</si>
  <si>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</si>
  <si>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</si>
  <si>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</si>
  <si>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</si>
  <si>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</si>
  <si>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</si>
  <si>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</si>
  <si>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</si>
  <si>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</si>
  <si>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</si>
  <si>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</si>
  <si>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</si>
  <si>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</si>
  <si>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</si>
  <si>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</si>
  <si>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</si>
  <si>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</si>
  <si>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</si>
  <si>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</si>
  <si>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</si>
  <si>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</si>
  <si>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</si>
  <si>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</si>
  <si>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</si>
  <si>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</si>
  <si>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</si>
  <si>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</si>
  <si>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</si>
  <si>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</si>
  <si>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</si>
  <si>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</si>
  <si>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</si>
  <si>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</si>
  <si>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</si>
  <si>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</si>
  <si>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</si>
  <si>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</si>
  <si>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</si>
  <si>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</si>
  <si>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</si>
  <si>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</si>
  <si>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</si>
  <si>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</si>
  <si>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</si>
  <si>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</si>
  <si>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</si>
  <si>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</si>
  <si>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</si>
  <si>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</si>
  <si>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</si>
  <si>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</si>
  <si>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</si>
  <si>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</si>
  <si>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</si>
  <si>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</si>
  <si>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</si>
  <si>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</si>
  <si>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</si>
  <si>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</si>
  <si>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</si>
  <si>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</si>
  <si>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</si>
  <si>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</si>
  <si>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</si>
  <si>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</si>
  <si>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</si>
  <si>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</si>
  <si>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</si>
  <si>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</si>
  <si>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</si>
  <si>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</si>
  <si>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</si>
  <si>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</si>
  <si>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</si>
  <si>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</si>
  <si>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</si>
  <si>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</si>
  <si>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</si>
  <si>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</si>
  <si>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</si>
  <si>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</si>
  <si>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</si>
  <si>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</si>
  <si>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</si>
  <si>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</si>
  <si>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</si>
  <si>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</si>
  <si>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</si>
  <si>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</si>
  <si>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</si>
  <si>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</si>
  <si>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</si>
  <si>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</si>
  <si>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</si>
  <si>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</si>
  <si>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</si>
  <si>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</si>
  <si>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</si>
  <si>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</si>
  <si>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</si>
  <si>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</si>
  <si>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25201S0660</t>
  </si>
  <si>
    <t>113</t>
  </si>
  <si>
    <t>2930172020</t>
  </si>
  <si>
    <t>Прочая закупка товаров, работ и услуг</t>
  </si>
  <si>
    <t>2600142530</t>
  </si>
  <si>
    <t>30101S4660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</si>
  <si>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</si>
  <si>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</si>
  <si>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</si>
  <si>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</si>
  <si>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</si>
  <si>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</si>
  <si>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</si>
  <si>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</si>
  <si>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</si>
  <si>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</si>
  <si>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</si>
  <si>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</si>
  <si>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</si>
  <si>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Функционирование органов в сфере национальной безопасности и правоохранительной деятельности</t>
  </si>
  <si>
    <t>0310</t>
  </si>
  <si>
    <t>2930142200</t>
  </si>
  <si>
    <t>Мероприятия по поддержке малого и среднего предпринимательства</t>
  </si>
  <si>
    <t>2930142360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</si>
  <si>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</si>
  <si>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</si>
  <si>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</si>
  <si>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</si>
  <si>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</si>
  <si>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</si>
  <si>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</si>
  <si>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</si>
  <si>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</si>
  <si>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</si>
  <si>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</si>
  <si>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</si>
  <si>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Наименование </t>
  </si>
  <si>
    <t>2000142190</t>
  </si>
  <si>
    <t>2920162580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</si>
  <si>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</si>
  <si>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</si>
  <si>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2930142250</t>
  </si>
  <si>
    <t>Обеспечение пожарной безопасности</t>
  </si>
  <si>
    <t>Мероприятия по згазификации</t>
  </si>
  <si>
    <t>2520142480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</si>
  <si>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</si>
  <si>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</si>
  <si>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</si>
  <si>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112</t>
  </si>
  <si>
    <t>Организация и проведение спортивных мероприятий и спортивных соревнований</t>
  </si>
  <si>
    <t>851</t>
  </si>
  <si>
    <t>Уплата налогов организаций</t>
  </si>
  <si>
    <t>Иные межбюджетные трансферты на исполнение полномочий поселений по организации ритуальных услуг и содержания мест захоронения</t>
  </si>
  <si>
    <t>870</t>
  </si>
  <si>
    <t>2930142110</t>
  </si>
  <si>
    <t>Иные обязательства, осуществоляемые в рамках деятельности органов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</si>
  <si>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</si>
  <si>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28002S4200</t>
  </si>
  <si>
    <t>Капитальный ремонт и 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</si>
  <si>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</si>
  <si>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</si>
  <si>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25201L5760</t>
  </si>
  <si>
    <t>Обеспечение комплексного развития сельских территорий</t>
  </si>
  <si>
    <t>Проектирование, строительство и реконструкция объектов в целях обустройства сельских населенных пунктов</t>
  </si>
  <si>
    <t>243</t>
  </si>
  <si>
    <t>Прочие мероприятия по благоустройству</t>
  </si>
  <si>
    <t>Закупка товаров, работ, услуг в целях капитального ремонта государственного (муниципального) имущества</t>
  </si>
  <si>
    <t>2600142550</t>
  </si>
  <si>
    <t>Организация и содержание мест захоронения</t>
  </si>
  <si>
    <t>Поддержка развития общественной инфраструктуры муниципального значения</t>
  </si>
  <si>
    <t>26001S4840</t>
  </si>
  <si>
    <t>26002S4790</t>
  </si>
  <si>
    <t>Мероприятия по созданию мест (площадок) накопления твердых коммунальных отходов</t>
  </si>
  <si>
    <t>3010142590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</si>
  <si>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</si>
  <si>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3020142580</t>
  </si>
  <si>
    <t>Осуществление мероприятий по борьбе с борщевиком Сосновского</t>
  </si>
  <si>
    <t>3100242320</t>
  </si>
  <si>
    <t>Мероприятия по формированию современной городской среды</t>
  </si>
  <si>
    <t>31002S4750</t>
  </si>
  <si>
    <t>Реализация мероприятий по благоустройству дворовых территорий муниципальных образований Ленинградской области</t>
  </si>
  <si>
    <t>1003</t>
  </si>
  <si>
    <t>Социальное обеспечение населения</t>
  </si>
  <si>
    <t>24501L0200</t>
  </si>
  <si>
    <t>322</t>
  </si>
  <si>
    <t>Мероприятия подпрограммы "Обеспечение жильем молодых семей</t>
  </si>
  <si>
    <t>Субсидии гражданам на приобретение жилья</t>
  </si>
  <si>
    <t>Уточненный бюджетный план на 2020 год (тыс.руб.)</t>
  </si>
  <si>
    <t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</t>
  </si>
  <si>
    <t>2410142430</t>
  </si>
  <si>
    <t>2440142450</t>
  </si>
  <si>
    <t>2510142460</t>
  </si>
  <si>
    <t xml:space="preserve"> +</t>
  </si>
  <si>
    <t xml:space="preserve"> -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</si>
  <si>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</si>
  <si>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Основное мероприятие  "Обеспечение капитального ремонта"</t>
  </si>
  <si>
    <t>Мероприятия по повышению надежности и энергетической эфективности в ситемах теплоснабжения</t>
  </si>
  <si>
    <t>за 9 месяцев 2020 год</t>
  </si>
  <si>
    <t>Фактически исполнено на 01.10.2020 г. (тыс.руб.)</t>
  </si>
  <si>
    <r>
      <t xml:space="preserve">Утверждено
 Постановлением администрации       
МО Мичуринское сельское 
МО Приозерский муниципальный район   
Ленинградской области 
№ 128 от 16.07.2020 г.   
                                       </t>
    </r>
    <r>
      <rPr>
        <i/>
        <sz val="10"/>
        <rFont val="Times New Roman"/>
        <family val="1"/>
        <charset val="204"/>
      </rPr>
      <t>Приложение № 5</t>
    </r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</si>
  <si>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за 9 месяцев 2020 года </t>
  </si>
  <si>
    <t>тыс.руб.</t>
  </si>
  <si>
    <t>Наименование</t>
  </si>
  <si>
    <t>Уточнённый бюджетный план                        на 2020 год (тыс.руб.)</t>
  </si>
  <si>
    <t>Фактически исполнено на 01.10.2020 г.    (тыс. руб.)</t>
  </si>
  <si>
    <t>МУНИЦИПАЛЬНАЯ ПРОГРАММА "РАЗВИТИЕ МУНИЦИПАЛЬНОЙ СЛУЖБЫ В МУНИЦИПАЛЬНОМ ОБРАЗОВАНИИ"</t>
  </si>
  <si>
    <t>20.0.00.00000</t>
  </si>
  <si>
    <t>Основное мероприятие "Научное и методическое обеспечение деятельности органов местного самоуправления"</t>
  </si>
  <si>
    <t>20.0.01.00000</t>
  </si>
  <si>
    <t>20.0.01.42190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</si>
  <si>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</si>
  <si>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</si>
  <si>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</si>
  <si>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МУНИЦИПАЛЬНАЯ ПРОГРАММА "РАЗВИТИЕ КУЛЬТУРЫ И ФИЗИЧЕСКОЙ КУЛЬТУРЫ В МУНИЦИПАЛЬНОМ ОБРАЗОВАНИИ"</t>
  </si>
  <si>
    <t>23.0.00.00000</t>
  </si>
  <si>
    <t>Подпрограмма "Организация культурно-досуговой деятельности на территории муниципального образования"</t>
  </si>
  <si>
    <t>23.1.00.00000</t>
  </si>
  <si>
    <t>Основное мероприятие "Развитие культурно-досуговой деятельности"</t>
  </si>
  <si>
    <t>23.1.01.00000</t>
  </si>
  <si>
    <t>23.1.01.22060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</si>
  <si>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</si>
  <si>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23.1.01.42800</t>
  </si>
  <si>
    <t>23.1.01.S0360</t>
  </si>
  <si>
    <t>Подпрограмма "Сохранение и развитие народной культуры и самодеятельного творчества"</t>
  </si>
  <si>
    <t>23.2.00.00000</t>
  </si>
  <si>
    <t>Основное мероприятие "Поддержка творческих народных коллективов"</t>
  </si>
  <si>
    <t>23.2.01.00000</t>
  </si>
  <si>
    <t>23.2.01.22060</t>
  </si>
  <si>
    <t>23.2.01.S0360</t>
  </si>
  <si>
    <t>Подпрограмма "Развитие и модернизация библиотечного дела в муниципальном образовании"</t>
  </si>
  <si>
    <t>23.3.00.00000</t>
  </si>
  <si>
    <t>Основное мероприятие "Развитие и модернизация библиотек"</t>
  </si>
  <si>
    <t>23.3.01.00000</t>
  </si>
  <si>
    <t>23.3.01.22060</t>
  </si>
  <si>
    <t>23.3.01.S0360</t>
  </si>
  <si>
    <t>Подпрограмма "Развитие физической культуры в муниципальном образовании"</t>
  </si>
  <si>
    <t>23.4.00.00000</t>
  </si>
  <si>
    <t>Основное мероприятие "Организация и проведение официальных физкультурных мероприятий среди населения"</t>
  </si>
  <si>
    <t>23.4.01.00000</t>
  </si>
  <si>
    <t>23.4.01.22060</t>
  </si>
  <si>
    <t>110</t>
  </si>
  <si>
    <t>23.4.01.42850</t>
  </si>
  <si>
    <t>МУНИЦИПАЛЬНАЯ ПРОГРАММА "ОБЕСПЕЧЕНИЕ КАЧЕСТВЕННЫМ ЖИЛЬЕМ ГРАЖДАН НА ТЕРРИТОРИИ МУНИЦИПАЛЬНОГО ОБРАЗОВАНИЯ"</t>
  </si>
  <si>
    <t>24.0.00.00000</t>
  </si>
  <si>
    <t>Подпрограмма "Переселение граждан из аварийного жилищного фонда"</t>
  </si>
  <si>
    <t>24.1.00.00000</t>
  </si>
  <si>
    <t>Основное мероприятие "Переселение граждан из аварийного жилищного фонда"</t>
  </si>
  <si>
    <t>24.1.01.00000</t>
  </si>
  <si>
    <t>24.1.01.42430</t>
  </si>
  <si>
    <t>Подпрограмма "Развитие инженерной и социальной инфраструктуры в районах массовой жилой застройки"</t>
  </si>
  <si>
    <t>24.2.00.00000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</si>
  <si>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</si>
  <si>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24.2.01.00000</t>
  </si>
  <si>
    <t>24.2.01.42430</t>
  </si>
  <si>
    <t>24.2.01.S0780</t>
  </si>
  <si>
    <t>Подпрограмма "Капитальный ремонт многоквартирных домов"</t>
  </si>
  <si>
    <t>24.4.00.00000</t>
  </si>
  <si>
    <t>24.4.01.00000</t>
  </si>
  <si>
    <t>Обеспечение мероприятий</t>
  </si>
  <si>
    <t>24.4.01.42450</t>
  </si>
  <si>
    <t>Подпрограмма "Улучшение жилищных условий гражданам"</t>
  </si>
  <si>
    <t>24.5.00.00000</t>
  </si>
  <si>
    <t>Основное мероприятие "Улучшение жилищных условий молодых граждан и молодых семей в муниципальном образовании"</t>
  </si>
  <si>
    <t>24.5.01.00000</t>
  </si>
  <si>
    <t>Мероприятия подпрограммы "Обеспечение жильем молодых семей" федеральной целевой программы "Жилище" на 2016 - 2020</t>
  </si>
  <si>
    <t>24.5.01.L0200</t>
  </si>
  <si>
    <t>Социальные выплаты гражданам, кроме публичных нормативных социальных выпла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</si>
  <si>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</si>
  <si>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</si>
  <si>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Подпрограмма "Энергосбережение и повышение энергетичекой эффективности"</t>
  </si>
  <si>
    <t>25.1.00.00000</t>
  </si>
  <si>
    <t>Основное мероприятие "Повышение надежности и энергетической эффективности в коммунальных системах"</t>
  </si>
  <si>
    <t>25.1.01.00000</t>
  </si>
  <si>
    <t>25.1.01.42460</t>
  </si>
  <si>
    <t>Подпрограмма "Газификация муниципального образования"</t>
  </si>
  <si>
    <t>25.2.00.00000</t>
  </si>
  <si>
    <t>Основное мероприятие "Организация газоснабжения"</t>
  </si>
  <si>
    <t>25.2.01.00000</t>
  </si>
  <si>
    <t>Мероприятия по газификации</t>
  </si>
  <si>
    <t>25.2.01.42480</t>
  </si>
  <si>
    <t>25.2.01.L5760</t>
  </si>
  <si>
    <t>25.2.01.S0660</t>
  </si>
  <si>
    <t>МУНИЦИПАЛЬНАЯ ПРОГРАММА "БЛАГОУСТРОЙСТВО ТЕРРИТОРИИ МУНИЦИПАЛЬНОГО ОБРАЗОВАНИЯ"</t>
  </si>
  <si>
    <t>26.0.00.00000</t>
  </si>
  <si>
    <t>Основное мероприятие "Совершенствование системы благоустройства и санитарного содержания поселения"</t>
  </si>
  <si>
    <t>26.0.01.00000</t>
  </si>
  <si>
    <t>26.0.01.42510</t>
  </si>
  <si>
    <t>26.0.01.42530</t>
  </si>
  <si>
    <t>26.0.01.42550</t>
  </si>
  <si>
    <t>26.0.01.S4840</t>
  </si>
  <si>
    <t>Основное мероприятие "Охрана окружающей среды"</t>
  </si>
  <si>
    <t>26.0.02.00000</t>
  </si>
  <si>
    <t>26.0.02.42540</t>
  </si>
  <si>
    <t>26.0.02.S4790</t>
  </si>
  <si>
    <t>МУНИЦИПАЛЬНАЯ ПРОГРАММА "РАЗВИТИЕ АВТОМОБИЛЬНЫХ ДОРОГ МУНИЦИПАЛЬНОГО ОБРАЗОВАНИЯ"</t>
  </si>
  <si>
    <t>28.0.00.00000</t>
  </si>
  <si>
    <t>Основное мероприятие "Содержание автомобильных дорог"</t>
  </si>
  <si>
    <t>28.0.01.00000</t>
  </si>
  <si>
    <t>28.0.01.42260</t>
  </si>
  <si>
    <t>Основное мероприятие "Капитальный ремонт и ремонт автомобильных дорог общего пользования и дворовых территорий"</t>
  </si>
  <si>
    <t>28.0.02.00000</t>
  </si>
  <si>
    <t>Мероприятия по капитальному ремонту и ремонту автомобильных дорог общего пользования местного значени</t>
  </si>
  <si>
    <t>28.0.02.42270</t>
  </si>
  <si>
    <t>28.0.02.S0140</t>
  </si>
  <si>
    <t>28.0.02.S4200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</si>
  <si>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</si>
  <si>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</si>
  <si>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</si>
  <si>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</si>
  <si>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</si>
  <si>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</si>
  <si>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29.2.01.22010</t>
  </si>
  <si>
    <t>29.2.01.22020</t>
  </si>
  <si>
    <t>29.2.01.22040</t>
  </si>
  <si>
    <t>29.2.01.62510</t>
  </si>
  <si>
    <t>29.2.01.62520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</si>
  <si>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</si>
  <si>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</si>
  <si>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</si>
  <si>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29.2.01.62560</t>
  </si>
  <si>
    <t>29.2.01.62570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</si>
  <si>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</si>
  <si>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</si>
  <si>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29.2.01.71340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</si>
  <si>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</si>
  <si>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</si>
  <si>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</si>
  <si>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29.3.01.42010</t>
  </si>
  <si>
    <t>Резервный фонд администрации муниципальных образований (Резервные средства)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</si>
  <si>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</si>
  <si>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</si>
  <si>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29.3.01.42100</t>
  </si>
  <si>
    <t>Иные обязательства (Уплата налогов, сборов и иных платежей)</t>
  </si>
  <si>
    <t>Иные обязательства, осуществляемые в рамках деятельности органов местного самоуправления</t>
  </si>
  <si>
    <t>29.3.01.42110</t>
  </si>
  <si>
    <t>29.3.01.42200</t>
  </si>
  <si>
    <t>29.3.01.42250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</si>
  <si>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</si>
  <si>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</si>
  <si>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04</t>
  </si>
  <si>
    <t>29.3.01.42350</t>
  </si>
  <si>
    <t>29.3.01.42360</t>
  </si>
  <si>
    <t>29.3.01.42370</t>
  </si>
  <si>
    <t>29.3.01.43010</t>
  </si>
  <si>
    <t>29.3.01.51180</t>
  </si>
  <si>
    <t>Прочие непрограммные расходы</t>
  </si>
  <si>
    <t>29.4.00.00000</t>
  </si>
  <si>
    <t>29.4.01.00000</t>
  </si>
  <si>
    <t>Мероприятия в области жилищно-коммунального хозяйства</t>
  </si>
  <si>
    <t>29.4.01.42450</t>
  </si>
  <si>
    <t>МУНИЦИПАЛЬНАЯ ПРОГРАММА "УСТОЙЧИВОЕ ОБЩЕСТВЕННОЕ РАЗВИТИЕ В МУНИЦИПАЛЬНОМ ОБРАЗОВАНИИ"</t>
  </si>
  <si>
    <t>30.0.00.00000</t>
  </si>
  <si>
    <t>Подпрограмма "Создание условий для эффективного выполнения органами местного самоуправления своих полномочий"</t>
  </si>
  <si>
    <t>30.1.00.00000</t>
  </si>
  <si>
    <t>Основное мероприятие "Государственная поддержка проектов местных инициатив граждан"</t>
  </si>
  <si>
    <t>30.1.01.00000</t>
  </si>
  <si>
    <t>30.1.01.42590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</si>
  <si>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</si>
  <si>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</si>
  <si>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Подпрограмма "Борьба с борщевиком Сосновского на территории муниципального образования"</t>
  </si>
  <si>
    <t>30.2.00.00000</t>
  </si>
  <si>
    <t>Основное мероприятие "Мероприятия по борьбе с борщевиком Сосновского"</t>
  </si>
  <si>
    <t>30.2.01.00000</t>
  </si>
  <si>
    <t>30.2.01.42580</t>
  </si>
  <si>
    <t>Подпрограмма "Молодежная политика в поселениях Приозерского района"</t>
  </si>
  <si>
    <t>30.4.00.00000</t>
  </si>
  <si>
    <t>Основное мероприятие "Проведение молодежных массовых мероприятий, содействие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</si>
  <si>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</si>
  <si>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</si>
  <si>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</si>
  <si>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МУНИЦИПАЛЬНАЯ ПРОГРАММА "ФОРМИРОВАНИЕ КОМФОРТНОЙ ГОРОДСКОЙ СРЕДЫ"</t>
  </si>
  <si>
    <t>31.0.00.00000</t>
  </si>
  <si>
    <t>Основное мероприятие "Благоустройство территорий"</t>
  </si>
  <si>
    <t>31.0.02.00000</t>
  </si>
  <si>
    <t>31.0.02.42320</t>
  </si>
  <si>
    <t>31.0.02.S4750</t>
  </si>
  <si>
    <t>Всего</t>
  </si>
  <si>
    <t>руб.</t>
  </si>
  <si>
    <t>КОСГУ</t>
  </si>
  <si>
    <t>Доп. ФК</t>
  </si>
  <si>
    <t>Доп. КР</t>
  </si>
  <si>
    <t>Код цели</t>
  </si>
  <si>
    <t>КП - расходы год</t>
  </si>
  <si>
    <t>Всего выбытий (бух.уч.)</t>
  </si>
  <si>
    <t>План закупок 2020 год</t>
  </si>
  <si>
    <t>Остаток по закупкам</t>
  </si>
  <si>
    <t>Расп. резерв лимитов 2020 год</t>
  </si>
  <si>
    <t>Подтв. лимитов по БО 2020 год</t>
  </si>
  <si>
    <t>Остаток лимитов по БО 2020 год</t>
  </si>
  <si>
    <t>Остаток лимитов (финанс.) 2020 год</t>
  </si>
  <si>
    <t>Остаток ЛБО с учетом резерва и ПЗ 2019</t>
  </si>
  <si>
    <t>Выбыло</t>
  </si>
  <si>
    <t>План</t>
  </si>
  <si>
    <t>Всего 0104</t>
  </si>
  <si>
    <t>226</t>
  </si>
  <si>
    <t>000</t>
  </si>
  <si>
    <t>0</t>
  </si>
  <si>
    <t>Косгу 251</t>
  </si>
  <si>
    <t>211</t>
  </si>
  <si>
    <t>административка</t>
  </si>
  <si>
    <t>213</t>
  </si>
  <si>
    <t>сайт+публикации в газетах</t>
  </si>
  <si>
    <t>221</t>
  </si>
  <si>
    <t>223</t>
  </si>
  <si>
    <t>225</t>
  </si>
  <si>
    <t>310</t>
  </si>
  <si>
    <t>343</t>
  </si>
  <si>
    <t>346</t>
  </si>
  <si>
    <t>296</t>
  </si>
  <si>
    <t>251</t>
  </si>
  <si>
    <t>511</t>
  </si>
  <si>
    <t>512</t>
  </si>
  <si>
    <t>141</t>
  </si>
  <si>
    <t>144</t>
  </si>
  <si>
    <t>106</t>
  </si>
  <si>
    <t>117</t>
  </si>
  <si>
    <t>150</t>
  </si>
  <si>
    <t>297</t>
  </si>
  <si>
    <t>131</t>
  </si>
  <si>
    <t>3038</t>
  </si>
  <si>
    <t>295</t>
  </si>
  <si>
    <t>2940142450</t>
  </si>
  <si>
    <t>432</t>
  </si>
  <si>
    <t>142</t>
  </si>
  <si>
    <t>20-51180-00000-00000</t>
  </si>
  <si>
    <t>134</t>
  </si>
  <si>
    <t>120</t>
  </si>
  <si>
    <t>134120</t>
  </si>
  <si>
    <t>409</t>
  </si>
  <si>
    <t>442</t>
  </si>
  <si>
    <t>1043</t>
  </si>
  <si>
    <t>444</t>
  </si>
  <si>
    <t>1044</t>
  </si>
  <si>
    <t>228</t>
  </si>
  <si>
    <t>539</t>
  </si>
  <si>
    <t>534</t>
  </si>
  <si>
    <t>149</t>
  </si>
  <si>
    <t>20-55760-05627-41002</t>
  </si>
  <si>
    <t>533</t>
  </si>
  <si>
    <t>2015</t>
  </si>
  <si>
    <t>147</t>
  </si>
  <si>
    <t>552</t>
  </si>
  <si>
    <t>1084</t>
  </si>
  <si>
    <t>509</t>
  </si>
  <si>
    <t>130</t>
  </si>
  <si>
    <t>1089</t>
  </si>
  <si>
    <t>1077</t>
  </si>
  <si>
    <t>550</t>
  </si>
  <si>
    <t>1081</t>
  </si>
  <si>
    <t>3040142770</t>
  </si>
  <si>
    <t>807</t>
  </si>
  <si>
    <t>1022</t>
  </si>
  <si>
    <t>266</t>
  </si>
  <si>
    <t>349</t>
  </si>
  <si>
    <t>312</t>
  </si>
  <si>
    <t>264</t>
  </si>
  <si>
    <t>262</t>
  </si>
  <si>
    <r>
      <t xml:space="preserve">Утверждено
 Постановлением администрации       
МО Мичуринское сельское 
МО Приозерский муниципальный район   
Ленинградской области 
от 15.10.2020 г. № 184                                                                                </t>
    </r>
    <r>
      <rPr>
        <i/>
        <sz val="9"/>
        <rFont val="Times New Roman"/>
        <family val="1"/>
        <charset val="204"/>
      </rPr>
      <t>Приложение № 6</t>
    </r>
    <r>
      <rPr>
        <sz val="9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</si>
</sst>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26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.5"/>
      <name val="MS Sans Serif"/>
    </font>
    <font>
      <b/>
      <sz val="8.5"/>
      <name val="MS Sans Serif"/>
    </font>
    <font>
      <b/>
      <sz val="8"/>
      <name val="Arial Cyr"/>
    </font>
    <font>
      <sz val="8"/>
      <name val="Arial Cy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8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/>
    <xf numFmtId="0" fontId="7" fillId="0" borderId="0" xfId="0" applyFont="1" applyFill="1"/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right"/>
    </xf>
    <xf numFmtId="0" fontId="11" fillId="0" borderId="0" xfId="0" applyFont="1" applyFill="1" applyAlignment="1">
      <alignment horizontal="right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0" fontId="14" fillId="0" borderId="0" xfId="0" applyFont="1" applyFill="1"/>
    <xf numFmtId="0" fontId="13" fillId="0" borderId="0" xfId="2" applyFont="1" applyFill="1" applyAlignment="1">
      <alignment horizontal="left" vertical="top" wrapText="1"/>
    </xf>
    <xf numFmtId="0" fontId="13" fillId="0" borderId="0" xfId="2" applyFont="1" applyFill="1" applyAlignment="1">
      <alignment wrapText="1"/>
    </xf>
    <xf numFmtId="0" fontId="11" fillId="0" borderId="0" xfId="1" applyFont="1" applyFill="1" applyAlignment="1">
      <alignment wrapText="1"/>
    </xf>
    <xf numFmtId="0" fontId="16" fillId="0" borderId="0" xfId="0" applyFont="1" applyFill="1" applyAlignment="1">
      <alignment horizontal="right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9" fontId="2" fillId="0" borderId="0" xfId="1" applyNumberFormat="1" applyFont="1" applyFill="1" applyAlignment="1">
      <alignment horizontal="center" wrapText="1"/>
    </xf>
    <xf numFmtId="49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164" fontId="14" fillId="0" borderId="0" xfId="0" applyNumberFormat="1" applyFont="1" applyFill="1"/>
    <xf numFmtId="164" fontId="19" fillId="0" borderId="0" xfId="1" applyNumberFormat="1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3" borderId="0" xfId="0" applyFont="1" applyFill="1" applyAlignment="1">
      <alignment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/>
    </xf>
    <xf numFmtId="4" fontId="22" fillId="0" borderId="5" xfId="0" applyNumberFormat="1" applyFont="1" applyBorder="1" applyAlignment="1">
      <alignment horizontal="right"/>
    </xf>
    <xf numFmtId="4" fontId="22" fillId="3" borderId="5" xfId="0" applyNumberFormat="1" applyFont="1" applyFill="1" applyBorder="1" applyAlignment="1">
      <alignment horizontal="right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4" fontId="22" fillId="3" borderId="5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9" fontId="23" fillId="0" borderId="6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right" vertical="center" wrapText="1"/>
    </xf>
    <xf numFmtId="4" fontId="23" fillId="3" borderId="6" xfId="0" applyNumberFormat="1" applyFont="1" applyFill="1" applyBorder="1" applyAlignment="1">
      <alignment horizontal="right" vertical="center" wrapText="1"/>
    </xf>
    <xf numFmtId="4" fontId="24" fillId="0" borderId="0" xfId="0" applyNumberFormat="1" applyFont="1"/>
    <xf numFmtId="49" fontId="23" fillId="2" borderId="6" xfId="0" applyNumberFormat="1" applyFont="1" applyFill="1" applyBorder="1" applyAlignment="1">
      <alignment horizontal="center" vertical="center" wrapText="1"/>
    </xf>
    <xf numFmtId="4" fontId="25" fillId="0" borderId="0" xfId="0" applyNumberFormat="1" applyFont="1"/>
    <xf numFmtId="4" fontId="0" fillId="3" borderId="0" xfId="0" applyNumberFormat="1" applyFill="1"/>
    <xf numFmtId="0" fontId="0" fillId="3" borderId="0" xfId="0" applyFill="1"/>
    <xf numFmtId="0" fontId="6" fillId="0" borderId="0" xfId="0" applyFont="1" applyFill="1" applyAlignment="1">
      <alignment horizontal="center" vertical="top"/>
    </xf>
    <xf numFmtId="0" fontId="6" fillId="0" borderId="0" xfId="0" applyNumberFormat="1" applyFont="1" applyFill="1" applyAlignment="1">
      <alignment horizontal="center" vertical="top" wrapText="1"/>
    </xf>
    <xf numFmtId="0" fontId="13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13" fillId="0" borderId="0" xfId="2" applyNumberFormat="1" applyFont="1" applyFill="1" applyAlignment="1">
      <alignment horizontal="center" vertical="top"/>
    </xf>
    <xf numFmtId="164" fontId="13" fillId="0" borderId="0" xfId="2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distributed" wrapText="1"/>
    </xf>
    <xf numFmtId="164" fontId="9" fillId="0" borderId="0" xfId="0" applyNumberFormat="1" applyFont="1" applyFill="1" applyAlignment="1">
      <alignment horizontal="right" vertical="distributed"/>
    </xf>
  </cellXfs>
  <cellStyles count="3">
    <cellStyle name="Обычный" xfId="0" builtinId="0"/>
    <cellStyle name="Обычный 2" xfId="1" xr:uid="{00000000-0005-0000-0000-000001000000}"/>
    <cellStyle name="Обычный 3" xfId="2" xr:uid="{9FE61558-E3E6-4C8B-B005-747BC27B1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193"/>
  <sheetViews>
    <sheetView showGridLines="0" tabSelected="1" topLeftCell="A171" zoomScale="130" zoomScaleNormal="130" workbookViewId="0">
      <selection activeCell="A171" sqref="A1:XFD1048576"/>
    </sheetView>
  </sheetViews>
  <sheetFormatPr defaultColWidth="9.125" defaultRowHeight="12.85" customHeight="1" outlineLevelRow="7"/>
  <cols>
    <col min="1" max="1" width="53" style="3" customWidth="1"/>
    <col min="2" max="2" width="5.75" style="3" customWidth="1"/>
    <col min="3" max="3" width="10.25" style="3" customWidth="1"/>
    <col min="4" max="4" width="5.25" style="3" customWidth="1"/>
    <col min="5" max="5" width="10.375" style="3" customWidth="1"/>
    <col min="6" max="6" width="10.875" style="3" customWidth="1"/>
    <col min="7" max="16384" width="9.125" style="3"/>
  </cols>
  <sheetData>
    <row r="1" spans="1:8" ht="90" customHeight="1">
      <c r="B1" s="86" t="s">
        <v>483</v>
      </c>
      <c r="C1" s="87"/>
      <c r="D1" s="87"/>
      <c r="E1" s="87"/>
      <c r="F1" s="87"/>
    </row>
    <row r="2" spans="1:8" ht="6.1" customHeight="1">
      <c r="A2" s="4"/>
      <c r="B2" s="4"/>
      <c r="C2" s="5"/>
      <c r="D2" s="5"/>
      <c r="E2" s="6"/>
    </row>
    <row r="3" spans="1:8" ht="12.85" hidden="1" customHeight="1">
      <c r="A3" s="7"/>
      <c r="B3" s="7"/>
      <c r="C3" s="7"/>
      <c r="D3" s="7"/>
      <c r="E3" s="7"/>
    </row>
    <row r="4" spans="1:8" ht="94.45" customHeight="1">
      <c r="A4" s="80" t="s">
        <v>214</v>
      </c>
      <c r="B4" s="80"/>
      <c r="C4" s="80"/>
      <c r="D4" s="80"/>
      <c r="E4" s="80"/>
      <c r="F4" s="80"/>
    </row>
    <row r="5" spans="1:8" ht="15" customHeight="1">
      <c r="A5" s="79" t="s">
        <v>223</v>
      </c>
      <c r="B5" s="79"/>
      <c r="C5" s="79"/>
      <c r="D5" s="79"/>
      <c r="E5" s="79"/>
    </row>
    <row r="6" spans="1:8" ht="12.85" hidden="1" customHeight="1"/>
    <row r="7" spans="1:8" ht="9.1" customHeight="1">
      <c r="A7" s="8"/>
      <c r="B7" s="8"/>
      <c r="C7" s="8"/>
      <c r="D7" s="8"/>
      <c r="E7" s="8"/>
      <c r="F7" s="19" t="s">
        <v>0</v>
      </c>
      <c r="G7" s="9"/>
      <c r="H7" s="9"/>
    </row>
    <row r="8" spans="1:8" ht="45.8" customHeight="1">
      <c r="A8" s="10" t="s">
        <v>162</v>
      </c>
      <c r="B8" s="10" t="s">
        <v>1</v>
      </c>
      <c r="C8" s="10" t="s">
        <v>2</v>
      </c>
      <c r="D8" s="10" t="s">
        <v>3</v>
      </c>
      <c r="E8" s="10" t="s">
        <v>213</v>
      </c>
      <c r="F8" s="10" t="s">
        <v>224</v>
      </c>
    </row>
    <row r="9" spans="1:8" ht="18" customHeight="1">
      <c r="A9" s="11" t="s">
        <v>5</v>
      </c>
      <c r="B9" s="10" t="s">
        <v>4</v>
      </c>
      <c r="C9" s="10"/>
      <c r="D9" s="10"/>
      <c r="E9" s="14">
        <f>E10+E36+E43+E46+E49</f>
        <v>6948.6</v>
      </c>
      <c r="F9" s="14">
        <f>F10+F36+F43+F46+F49</f>
        <v>4704.3999999999996</v>
      </c>
    </row>
    <row r="10" spans="1:8" ht="29.95">
      <c r="A10" s="11" t="s">
        <v>7</v>
      </c>
      <c r="B10" s="10" t="s">
        <v>6</v>
      </c>
      <c r="C10" s="10"/>
      <c r="D10" s="10"/>
      <c r="E10" s="14">
        <f>+E13+E19+E22+E28+E32+E11+E30+E34</f>
        <v>6065.5</v>
      </c>
      <c r="F10" s="14">
        <f>F13+F19+F22+F28+F32+F11+F30+F35</f>
        <v>4068.2</v>
      </c>
      <c r="G10" s="13"/>
      <c r="H10" s="13" t="s">
        <v>219</v>
      </c>
    </row>
    <row r="11" spans="1:8" ht="12.85" customHeight="1" outlineLevel="1">
      <c r="A11" s="1" t="s">
        <v>140</v>
      </c>
      <c r="B11" s="2" t="s">
        <v>6</v>
      </c>
      <c r="C11" s="2" t="s">
        <v>163</v>
      </c>
      <c r="D11" s="2"/>
      <c r="E11" s="15">
        <f>E12</f>
        <v>50</v>
      </c>
      <c r="F11" s="15">
        <f>F12</f>
        <v>26.9</v>
      </c>
    </row>
    <row r="12" spans="1:8" ht="12.85" customHeight="1" outlineLevel="1">
      <c r="A12" s="1" t="s">
        <v>129</v>
      </c>
      <c r="B12" s="2" t="s">
        <v>6</v>
      </c>
      <c r="C12" s="2" t="s">
        <v>163</v>
      </c>
      <c r="D12" s="2" t="s">
        <v>8</v>
      </c>
      <c r="E12" s="15">
        <v>50</v>
      </c>
      <c r="F12" s="15">
        <v>26.9</v>
      </c>
    </row>
    <row r="13" spans="1:8" ht="21.4" outlineLevel="1">
      <c r="A13" s="1" t="s">
        <v>58</v>
      </c>
      <c r="B13" s="2" t="s">
        <v>6</v>
      </c>
      <c r="C13" s="2" t="s">
        <v>59</v>
      </c>
      <c r="D13" s="2"/>
      <c r="E13" s="15">
        <f>SUM(E14:E18)</f>
        <v>4670.6000000000004</v>
      </c>
      <c r="F13" s="15">
        <f>SUM(F14:F18)</f>
        <v>3431.6</v>
      </c>
    </row>
    <row r="14" spans="1:8" outlineLevel="7">
      <c r="A14" s="1" t="s">
        <v>60</v>
      </c>
      <c r="B14" s="2" t="s">
        <v>6</v>
      </c>
      <c r="C14" s="2" t="s">
        <v>59</v>
      </c>
      <c r="D14" s="2" t="s">
        <v>10</v>
      </c>
      <c r="E14" s="15">
        <v>2579.8000000000002</v>
      </c>
      <c r="F14" s="15">
        <v>1939.6</v>
      </c>
    </row>
    <row r="15" spans="1:8" ht="32.1" outlineLevel="3">
      <c r="A15" s="1" t="s">
        <v>61</v>
      </c>
      <c r="B15" s="2" t="s">
        <v>6</v>
      </c>
      <c r="C15" s="2" t="s">
        <v>59</v>
      </c>
      <c r="D15" s="2" t="s">
        <v>62</v>
      </c>
      <c r="E15" s="15">
        <v>877.2</v>
      </c>
      <c r="F15" s="15">
        <v>549.1</v>
      </c>
    </row>
    <row r="16" spans="1:8" ht="12.85" customHeight="1" outlineLevel="4">
      <c r="A16" s="1" t="s">
        <v>129</v>
      </c>
      <c r="B16" s="2" t="s">
        <v>6</v>
      </c>
      <c r="C16" s="2" t="s">
        <v>59</v>
      </c>
      <c r="D16" s="2" t="s">
        <v>8</v>
      </c>
      <c r="E16" s="15">
        <v>1213.3</v>
      </c>
      <c r="F16" s="15">
        <v>942.6</v>
      </c>
    </row>
    <row r="17" spans="1:8" ht="12.85" hidden="1" customHeight="1" outlineLevel="4">
      <c r="A17" s="1" t="s">
        <v>177</v>
      </c>
      <c r="B17" s="2" t="s">
        <v>6</v>
      </c>
      <c r="C17" s="2" t="s">
        <v>59</v>
      </c>
      <c r="D17" s="2" t="s">
        <v>176</v>
      </c>
      <c r="E17" s="15">
        <v>0</v>
      </c>
      <c r="F17" s="15">
        <v>0</v>
      </c>
      <c r="G17" s="16"/>
    </row>
    <row r="18" spans="1:8" ht="12.85" customHeight="1" outlineLevel="4">
      <c r="A18" s="1" t="s">
        <v>32</v>
      </c>
      <c r="B18" s="2" t="s">
        <v>6</v>
      </c>
      <c r="C18" s="2" t="s">
        <v>59</v>
      </c>
      <c r="D18" s="2" t="s">
        <v>31</v>
      </c>
      <c r="E18" s="15">
        <v>0.3</v>
      </c>
      <c r="F18" s="15">
        <v>0.3</v>
      </c>
    </row>
    <row r="19" spans="1:8" ht="21.4" outlineLevel="5">
      <c r="A19" s="1" t="s">
        <v>63</v>
      </c>
      <c r="B19" s="2" t="s">
        <v>6</v>
      </c>
      <c r="C19" s="2" t="s">
        <v>64</v>
      </c>
      <c r="D19" s="2"/>
      <c r="E19" s="15">
        <f>E20+E21</f>
        <v>512.19999999999993</v>
      </c>
      <c r="F19" s="15">
        <f>F20+F21</f>
        <v>354.2</v>
      </c>
    </row>
    <row r="20" spans="1:8" outlineLevel="7">
      <c r="A20" s="1" t="s">
        <v>60</v>
      </c>
      <c r="B20" s="2" t="s">
        <v>6</v>
      </c>
      <c r="C20" s="2" t="s">
        <v>64</v>
      </c>
      <c r="D20" s="2" t="s">
        <v>10</v>
      </c>
      <c r="E20" s="15">
        <v>393.4</v>
      </c>
      <c r="F20" s="15">
        <v>273.2</v>
      </c>
    </row>
    <row r="21" spans="1:8" ht="32.1" outlineLevel="7">
      <c r="A21" s="1" t="s">
        <v>61</v>
      </c>
      <c r="B21" s="2" t="s">
        <v>6</v>
      </c>
      <c r="C21" s="2" t="s">
        <v>64</v>
      </c>
      <c r="D21" s="2" t="s">
        <v>62</v>
      </c>
      <c r="E21" s="15">
        <v>118.8</v>
      </c>
      <c r="F21" s="15">
        <v>81</v>
      </c>
    </row>
    <row r="22" spans="1:8" ht="13.55" customHeight="1" outlineLevel="5">
      <c r="A22" s="1" t="s">
        <v>65</v>
      </c>
      <c r="B22" s="2" t="s">
        <v>6</v>
      </c>
      <c r="C22" s="2" t="s">
        <v>66</v>
      </c>
      <c r="D22" s="2"/>
      <c r="E22" s="15">
        <f>SUM(E23:E27)</f>
        <v>796.9</v>
      </c>
      <c r="F22" s="15">
        <f>SUM(F23:F27)</f>
        <v>219.7</v>
      </c>
    </row>
    <row r="23" spans="1:8" outlineLevel="7">
      <c r="A23" s="1" t="s">
        <v>60</v>
      </c>
      <c r="B23" s="2" t="s">
        <v>6</v>
      </c>
      <c r="C23" s="2" t="s">
        <v>66</v>
      </c>
      <c r="D23" s="2" t="s">
        <v>10</v>
      </c>
      <c r="E23" s="15">
        <v>612</v>
      </c>
      <c r="F23" s="15">
        <v>168.7</v>
      </c>
    </row>
    <row r="24" spans="1:8" ht="21.4" hidden="1" outlineLevel="7">
      <c r="A24" s="1" t="s">
        <v>161</v>
      </c>
      <c r="B24" s="2" t="s">
        <v>6</v>
      </c>
      <c r="C24" s="2" t="s">
        <v>66</v>
      </c>
      <c r="D24" s="2" t="s">
        <v>160</v>
      </c>
      <c r="E24" s="15">
        <v>0</v>
      </c>
      <c r="F24" s="15">
        <v>0</v>
      </c>
    </row>
    <row r="25" spans="1:8" ht="26.4" customHeight="1" outlineLevel="5" collapsed="1">
      <c r="A25" s="1" t="s">
        <v>61</v>
      </c>
      <c r="B25" s="2" t="s">
        <v>6</v>
      </c>
      <c r="C25" s="2" t="s">
        <v>66</v>
      </c>
      <c r="D25" s="2" t="s">
        <v>62</v>
      </c>
      <c r="E25" s="15">
        <v>184.9</v>
      </c>
      <c r="F25" s="15">
        <v>51</v>
      </c>
      <c r="H25" s="13"/>
    </row>
    <row r="26" spans="1:8" hidden="1" outlineLevel="7">
      <c r="A26" s="1"/>
      <c r="B26" s="2" t="s">
        <v>6</v>
      </c>
      <c r="C26" s="2" t="s">
        <v>66</v>
      </c>
      <c r="D26" s="2" t="s">
        <v>160</v>
      </c>
      <c r="E26" s="15"/>
      <c r="F26" s="15"/>
    </row>
    <row r="27" spans="1:8" ht="21.4" hidden="1" outlineLevel="7">
      <c r="A27" s="1" t="s">
        <v>137</v>
      </c>
      <c r="B27" s="2" t="s">
        <v>6</v>
      </c>
      <c r="C27" s="2" t="s">
        <v>66</v>
      </c>
      <c r="D27" s="2" t="s">
        <v>136</v>
      </c>
      <c r="E27" s="15"/>
      <c r="F27" s="15"/>
    </row>
    <row r="28" spans="1:8" ht="35.299999999999997" customHeight="1" outlineLevel="5">
      <c r="A28" s="1" t="s">
        <v>67</v>
      </c>
      <c r="B28" s="2" t="s">
        <v>6</v>
      </c>
      <c r="C28" s="2" t="s">
        <v>68</v>
      </c>
      <c r="D28" s="2"/>
      <c r="E28" s="15">
        <f>E29</f>
        <v>4</v>
      </c>
      <c r="F28" s="15">
        <f>F29</f>
        <v>4</v>
      </c>
    </row>
    <row r="29" spans="1:8" ht="13.55" customHeight="1" outlineLevel="5">
      <c r="A29" s="1" t="s">
        <v>12</v>
      </c>
      <c r="B29" s="2" t="s">
        <v>6</v>
      </c>
      <c r="C29" s="2" t="s">
        <v>68</v>
      </c>
      <c r="D29" s="2" t="s">
        <v>11</v>
      </c>
      <c r="E29" s="15">
        <v>4</v>
      </c>
      <c r="F29" s="15">
        <v>4</v>
      </c>
    </row>
    <row r="30" spans="1:8" ht="24.25" customHeight="1" outlineLevel="7">
      <c r="A30" s="1" t="s">
        <v>138</v>
      </c>
      <c r="B30" s="2" t="s">
        <v>6</v>
      </c>
      <c r="C30" s="2" t="s">
        <v>139</v>
      </c>
      <c r="D30" s="2"/>
      <c r="E30" s="15">
        <f>E31</f>
        <v>27.8</v>
      </c>
      <c r="F30" s="15">
        <f>F31</f>
        <v>27.8</v>
      </c>
    </row>
    <row r="31" spans="1:8" ht="13.55" customHeight="1" outlineLevel="5">
      <c r="A31" s="1" t="s">
        <v>12</v>
      </c>
      <c r="B31" s="2" t="s">
        <v>6</v>
      </c>
      <c r="C31" s="2" t="s">
        <v>139</v>
      </c>
      <c r="D31" s="2" t="s">
        <v>11</v>
      </c>
      <c r="E31" s="15">
        <v>27.8</v>
      </c>
      <c r="F31" s="15">
        <v>27.8</v>
      </c>
    </row>
    <row r="32" spans="1:8" ht="24.25" customHeight="1" outlineLevel="5">
      <c r="A32" s="1" t="s">
        <v>69</v>
      </c>
      <c r="B32" s="2" t="s">
        <v>6</v>
      </c>
      <c r="C32" s="2" t="s">
        <v>70</v>
      </c>
      <c r="D32" s="2"/>
      <c r="E32" s="15">
        <f>E33</f>
        <v>3</v>
      </c>
      <c r="F32" s="15">
        <f>F33</f>
        <v>3</v>
      </c>
    </row>
    <row r="33" spans="1:6" outlineLevel="5">
      <c r="A33" s="1" t="s">
        <v>12</v>
      </c>
      <c r="B33" s="2" t="s">
        <v>6</v>
      </c>
      <c r="C33" s="2" t="s">
        <v>70</v>
      </c>
      <c r="D33" s="2" t="s">
        <v>11</v>
      </c>
      <c r="E33" s="15">
        <v>3</v>
      </c>
      <c r="F33" s="15">
        <v>3</v>
      </c>
    </row>
    <row r="34" spans="1:6" ht="21.75" customHeight="1" outlineLevel="7">
      <c r="A34" s="1" t="s">
        <v>178</v>
      </c>
      <c r="B34" s="2" t="s">
        <v>6</v>
      </c>
      <c r="C34" s="2" t="s">
        <v>164</v>
      </c>
      <c r="D34" s="2"/>
      <c r="E34" s="15">
        <v>1</v>
      </c>
      <c r="F34" s="15">
        <v>1</v>
      </c>
    </row>
    <row r="35" spans="1:6" outlineLevel="5">
      <c r="A35" s="1" t="s">
        <v>12</v>
      </c>
      <c r="B35" s="2" t="s">
        <v>6</v>
      </c>
      <c r="C35" s="2" t="s">
        <v>164</v>
      </c>
      <c r="D35" s="2" t="s">
        <v>11</v>
      </c>
      <c r="E35" s="15">
        <v>1</v>
      </c>
      <c r="F35" s="15">
        <v>1</v>
      </c>
    </row>
    <row r="36" spans="1:6" ht="21.05" customHeight="1" outlineLevel="7">
      <c r="A36" s="11" t="s">
        <v>14</v>
      </c>
      <c r="B36" s="10" t="s">
        <v>13</v>
      </c>
      <c r="C36" s="10"/>
      <c r="D36" s="10"/>
      <c r="E36" s="14">
        <f>E37+E39+E41</f>
        <v>465.1</v>
      </c>
      <c r="F36" s="14">
        <f>F37+F39+F41</f>
        <v>351.00000000000006</v>
      </c>
    </row>
    <row r="37" spans="1:6" ht="21.4" outlineLevel="1">
      <c r="A37" s="1" t="s">
        <v>71</v>
      </c>
      <c r="B37" s="2" t="s">
        <v>13</v>
      </c>
      <c r="C37" s="2" t="s">
        <v>72</v>
      </c>
      <c r="D37" s="2"/>
      <c r="E37" s="15">
        <f>E38</f>
        <v>22.8</v>
      </c>
      <c r="F37" s="15">
        <f>F38</f>
        <v>22.8</v>
      </c>
    </row>
    <row r="38" spans="1:6" outlineLevel="3">
      <c r="A38" s="1" t="s">
        <v>12</v>
      </c>
      <c r="B38" s="2" t="s">
        <v>13</v>
      </c>
      <c r="C38" s="2" t="s">
        <v>72</v>
      </c>
      <c r="D38" s="2" t="s">
        <v>11</v>
      </c>
      <c r="E38" s="15">
        <v>22.8</v>
      </c>
      <c r="F38" s="15">
        <v>22.8</v>
      </c>
    </row>
    <row r="39" spans="1:6" ht="21.4" outlineLevel="4">
      <c r="A39" s="1" t="s">
        <v>73</v>
      </c>
      <c r="B39" s="2" t="s">
        <v>13</v>
      </c>
      <c r="C39" s="2" t="s">
        <v>74</v>
      </c>
      <c r="D39" s="2"/>
      <c r="E39" s="15">
        <f>E40</f>
        <v>397.5</v>
      </c>
      <c r="F39" s="15">
        <f>F40</f>
        <v>294.60000000000002</v>
      </c>
    </row>
    <row r="40" spans="1:6" outlineLevel="5">
      <c r="A40" s="1" t="s">
        <v>12</v>
      </c>
      <c r="B40" s="2" t="s">
        <v>13</v>
      </c>
      <c r="C40" s="2" t="s">
        <v>74</v>
      </c>
      <c r="D40" s="2" t="s">
        <v>11</v>
      </c>
      <c r="E40" s="15">
        <v>397.5</v>
      </c>
      <c r="F40" s="15">
        <v>294.60000000000002</v>
      </c>
    </row>
    <row r="41" spans="1:6" ht="21.4" outlineLevel="7">
      <c r="A41" s="1" t="s">
        <v>117</v>
      </c>
      <c r="B41" s="2" t="s">
        <v>13</v>
      </c>
      <c r="C41" s="2" t="s">
        <v>118</v>
      </c>
      <c r="D41" s="2"/>
      <c r="E41" s="15">
        <f>E42</f>
        <v>44.8</v>
      </c>
      <c r="F41" s="15">
        <f>F42</f>
        <v>33.6</v>
      </c>
    </row>
    <row r="42" spans="1:6" outlineLevel="5">
      <c r="A42" s="1" t="s">
        <v>12</v>
      </c>
      <c r="B42" s="2" t="s">
        <v>13</v>
      </c>
      <c r="C42" s="2" t="s">
        <v>118</v>
      </c>
      <c r="D42" s="2" t="s">
        <v>11</v>
      </c>
      <c r="E42" s="15">
        <v>44.8</v>
      </c>
      <c r="F42" s="15">
        <v>33.6</v>
      </c>
    </row>
    <row r="43" spans="1:6" hidden="1" outlineLevel="5">
      <c r="A43" s="11" t="s">
        <v>150</v>
      </c>
      <c r="B43" s="10" t="s">
        <v>151</v>
      </c>
      <c r="C43" s="2"/>
      <c r="D43" s="2"/>
      <c r="E43" s="14">
        <f>E44</f>
        <v>0</v>
      </c>
      <c r="F43" s="14">
        <f>F44</f>
        <v>0</v>
      </c>
    </row>
    <row r="44" spans="1:6" hidden="1" outlineLevel="5">
      <c r="A44" s="1" t="s">
        <v>152</v>
      </c>
      <c r="B44" s="2" t="s">
        <v>151</v>
      </c>
      <c r="C44" s="2" t="s">
        <v>153</v>
      </c>
      <c r="D44" s="2"/>
      <c r="E44" s="15"/>
      <c r="F44" s="15"/>
    </row>
    <row r="45" spans="1:6" hidden="1" outlineLevel="5">
      <c r="A45" s="1" t="s">
        <v>154</v>
      </c>
      <c r="B45" s="2" t="s">
        <v>151</v>
      </c>
      <c r="C45" s="2" t="s">
        <v>153</v>
      </c>
      <c r="D45" s="2" t="s">
        <v>179</v>
      </c>
      <c r="E45" s="15"/>
      <c r="F45" s="15"/>
    </row>
    <row r="46" spans="1:6" outlineLevel="5">
      <c r="A46" s="11" t="s">
        <v>155</v>
      </c>
      <c r="B46" s="10" t="s">
        <v>156</v>
      </c>
      <c r="C46" s="10"/>
      <c r="D46" s="10"/>
      <c r="E46" s="14">
        <f>E47</f>
        <v>30</v>
      </c>
      <c r="F46" s="14">
        <f>F47</f>
        <v>0</v>
      </c>
    </row>
    <row r="47" spans="1:6" outlineLevel="5">
      <c r="A47" s="1" t="s">
        <v>157</v>
      </c>
      <c r="B47" s="2" t="s">
        <v>156</v>
      </c>
      <c r="C47" s="2" t="s">
        <v>159</v>
      </c>
      <c r="D47" s="2"/>
      <c r="E47" s="15">
        <f>E48</f>
        <v>30</v>
      </c>
      <c r="F47" s="15">
        <f>F48</f>
        <v>0</v>
      </c>
    </row>
    <row r="48" spans="1:6" outlineLevel="5">
      <c r="A48" s="1" t="s">
        <v>158</v>
      </c>
      <c r="B48" s="2" t="s">
        <v>156</v>
      </c>
      <c r="C48" s="2" t="s">
        <v>159</v>
      </c>
      <c r="D48" s="2" t="s">
        <v>179</v>
      </c>
      <c r="E48" s="15">
        <v>30</v>
      </c>
      <c r="F48" s="15">
        <v>0</v>
      </c>
    </row>
    <row r="49" spans="1:8" outlineLevel="4">
      <c r="A49" s="11" t="s">
        <v>16</v>
      </c>
      <c r="B49" s="10" t="s">
        <v>15</v>
      </c>
      <c r="C49" s="10"/>
      <c r="D49" s="10"/>
      <c r="E49" s="14">
        <f>E50+E52++E54+E57+E59</f>
        <v>388</v>
      </c>
      <c r="F49" s="14">
        <f>F50+F52++F54+F57+F59</f>
        <v>285.2</v>
      </c>
    </row>
    <row r="50" spans="1:8" ht="21.4" outlineLevel="5">
      <c r="A50" s="1" t="s">
        <v>75</v>
      </c>
      <c r="B50" s="2" t="s">
        <v>15</v>
      </c>
      <c r="C50" s="2" t="s">
        <v>76</v>
      </c>
      <c r="D50" s="2"/>
      <c r="E50" s="15">
        <f>E51</f>
        <v>3.5</v>
      </c>
      <c r="F50" s="15">
        <f>F51</f>
        <v>0</v>
      </c>
    </row>
    <row r="51" spans="1:8" outlineLevel="3">
      <c r="A51" s="1" t="s">
        <v>129</v>
      </c>
      <c r="B51" s="2" t="s">
        <v>15</v>
      </c>
      <c r="C51" s="2" t="s">
        <v>76</v>
      </c>
      <c r="D51" s="2" t="s">
        <v>8</v>
      </c>
      <c r="E51" s="15">
        <v>3.5</v>
      </c>
      <c r="F51" s="15">
        <v>0</v>
      </c>
    </row>
    <row r="52" spans="1:8" ht="21.4" outlineLevel="4">
      <c r="A52" s="1" t="s">
        <v>142</v>
      </c>
      <c r="B52" s="2" t="s">
        <v>15</v>
      </c>
      <c r="C52" s="2" t="s">
        <v>77</v>
      </c>
      <c r="D52" s="2"/>
      <c r="E52" s="15">
        <f>E53</f>
        <v>9</v>
      </c>
      <c r="F52" s="15">
        <f>F53</f>
        <v>9</v>
      </c>
    </row>
    <row r="53" spans="1:8" outlineLevel="5">
      <c r="A53" s="1" t="s">
        <v>129</v>
      </c>
      <c r="B53" s="2" t="s">
        <v>15</v>
      </c>
      <c r="C53" s="2" t="s">
        <v>77</v>
      </c>
      <c r="D53" s="2" t="s">
        <v>8</v>
      </c>
      <c r="E53" s="15">
        <v>9</v>
      </c>
      <c r="F53" s="15">
        <v>9</v>
      </c>
    </row>
    <row r="54" spans="1:8" outlineLevel="5">
      <c r="A54" s="1" t="s">
        <v>78</v>
      </c>
      <c r="B54" s="2" t="s">
        <v>15</v>
      </c>
      <c r="C54" s="2" t="s">
        <v>79</v>
      </c>
      <c r="D54" s="2"/>
      <c r="E54" s="15">
        <f>E55+E56</f>
        <v>124.7</v>
      </c>
      <c r="F54" s="15">
        <f>F55+F56</f>
        <v>124.7</v>
      </c>
    </row>
    <row r="55" spans="1:8" hidden="1" outlineLevel="5">
      <c r="A55" s="1" t="s">
        <v>129</v>
      </c>
      <c r="B55" s="2" t="s">
        <v>15</v>
      </c>
      <c r="C55" s="2" t="s">
        <v>79</v>
      </c>
      <c r="D55" s="2" t="s">
        <v>8</v>
      </c>
      <c r="E55" s="15">
        <v>0</v>
      </c>
      <c r="F55" s="15">
        <v>0</v>
      </c>
    </row>
    <row r="56" spans="1:8" outlineLevel="7">
      <c r="A56" s="1" t="s">
        <v>32</v>
      </c>
      <c r="B56" s="2" t="s">
        <v>15</v>
      </c>
      <c r="C56" s="2" t="s">
        <v>79</v>
      </c>
      <c r="D56" s="2" t="s">
        <v>31</v>
      </c>
      <c r="E56" s="15">
        <v>124.7</v>
      </c>
      <c r="F56" s="15">
        <v>124.7</v>
      </c>
    </row>
    <row r="57" spans="1:8" ht="21.4" outlineLevel="7">
      <c r="A57" s="1" t="s">
        <v>181</v>
      </c>
      <c r="B57" s="2" t="s">
        <v>15</v>
      </c>
      <c r="C57" s="2" t="s">
        <v>180</v>
      </c>
      <c r="D57" s="2"/>
      <c r="E57" s="15">
        <f>E58</f>
        <v>204</v>
      </c>
      <c r="F57" s="15">
        <f>F58</f>
        <v>104.7</v>
      </c>
    </row>
    <row r="58" spans="1:8" outlineLevel="7">
      <c r="A58" s="1" t="s">
        <v>129</v>
      </c>
      <c r="B58" s="2" t="s">
        <v>15</v>
      </c>
      <c r="C58" s="2" t="s">
        <v>180</v>
      </c>
      <c r="D58" s="2" t="s">
        <v>8</v>
      </c>
      <c r="E58" s="15">
        <v>204</v>
      </c>
      <c r="F58" s="15">
        <v>104.7</v>
      </c>
    </row>
    <row r="59" spans="1:8" outlineLevel="7">
      <c r="A59" s="1" t="s">
        <v>374</v>
      </c>
      <c r="B59" s="2" t="s">
        <v>15</v>
      </c>
      <c r="C59" s="2" t="s">
        <v>447</v>
      </c>
      <c r="D59" s="2"/>
      <c r="E59" s="15">
        <f>E60</f>
        <v>46.8</v>
      </c>
      <c r="F59" s="15">
        <f>F60</f>
        <v>46.8</v>
      </c>
    </row>
    <row r="60" spans="1:8" outlineLevel="7">
      <c r="A60" s="1" t="s">
        <v>129</v>
      </c>
      <c r="B60" s="2" t="s">
        <v>15</v>
      </c>
      <c r="C60" s="2" t="s">
        <v>447</v>
      </c>
      <c r="D60" s="2" t="s">
        <v>8</v>
      </c>
      <c r="E60" s="15">
        <v>46.8</v>
      </c>
      <c r="F60" s="15">
        <v>46.8</v>
      </c>
    </row>
    <row r="61" spans="1:8" outlineLevel="7">
      <c r="A61" s="11" t="s">
        <v>18</v>
      </c>
      <c r="B61" s="10" t="s">
        <v>17</v>
      </c>
      <c r="C61" s="10"/>
      <c r="D61" s="10"/>
      <c r="E61" s="14">
        <f>E62</f>
        <v>140.30000000000001</v>
      </c>
      <c r="F61" s="14">
        <f>F62</f>
        <v>94.199999999999989</v>
      </c>
      <c r="H61" s="13" t="s">
        <v>219</v>
      </c>
    </row>
    <row r="62" spans="1:8" outlineLevel="7">
      <c r="A62" s="11" t="s">
        <v>20</v>
      </c>
      <c r="B62" s="10" t="s">
        <v>19</v>
      </c>
      <c r="C62" s="10"/>
      <c r="D62" s="10"/>
      <c r="E62" s="14">
        <f>E63</f>
        <v>140.30000000000001</v>
      </c>
      <c r="F62" s="14">
        <f>F63</f>
        <v>94.199999999999989</v>
      </c>
    </row>
    <row r="63" spans="1:8" s="12" customFormat="1" ht="21.4" outlineLevel="4">
      <c r="A63" s="1" t="s">
        <v>80</v>
      </c>
      <c r="B63" s="10" t="s">
        <v>19</v>
      </c>
      <c r="C63" s="2" t="s">
        <v>81</v>
      </c>
      <c r="D63" s="2"/>
      <c r="E63" s="15">
        <f>E64+E65+E66</f>
        <v>140.30000000000001</v>
      </c>
      <c r="F63" s="15">
        <f>F64+F65+F66</f>
        <v>94.199999999999989</v>
      </c>
    </row>
    <row r="64" spans="1:8" outlineLevel="5">
      <c r="A64" s="1" t="s">
        <v>60</v>
      </c>
      <c r="B64" s="2" t="s">
        <v>19</v>
      </c>
      <c r="C64" s="2" t="s">
        <v>81</v>
      </c>
      <c r="D64" s="2" t="s">
        <v>10</v>
      </c>
      <c r="E64" s="15">
        <v>107.8</v>
      </c>
      <c r="F64" s="15">
        <v>72.3</v>
      </c>
    </row>
    <row r="65" spans="1:8" ht="31.55" customHeight="1" outlineLevel="7">
      <c r="A65" s="1" t="s">
        <v>61</v>
      </c>
      <c r="B65" s="2" t="s">
        <v>19</v>
      </c>
      <c r="C65" s="2" t="s">
        <v>81</v>
      </c>
      <c r="D65" s="2" t="s">
        <v>62</v>
      </c>
      <c r="E65" s="15">
        <v>32.5</v>
      </c>
      <c r="F65" s="15">
        <v>21.9</v>
      </c>
    </row>
    <row r="66" spans="1:8" hidden="1" outlineLevel="5">
      <c r="A66" s="1" t="s">
        <v>129</v>
      </c>
      <c r="B66" s="2" t="s">
        <v>19</v>
      </c>
      <c r="C66" s="2" t="s">
        <v>81</v>
      </c>
      <c r="D66" s="2" t="s">
        <v>8</v>
      </c>
      <c r="E66" s="15">
        <v>0</v>
      </c>
      <c r="F66" s="15">
        <v>0</v>
      </c>
    </row>
    <row r="67" spans="1:8" ht="20" outlineLevel="5">
      <c r="A67" s="11" t="s">
        <v>143</v>
      </c>
      <c r="B67" s="10" t="s">
        <v>144</v>
      </c>
      <c r="C67" s="10"/>
      <c r="D67" s="10"/>
      <c r="E67" s="14">
        <f>E68+E71</f>
        <v>6.3</v>
      </c>
      <c r="F67" s="14">
        <f>F68+F71</f>
        <v>2.8</v>
      </c>
    </row>
    <row r="68" spans="1:8" ht="20" outlineLevel="5">
      <c r="A68" s="11" t="s">
        <v>182</v>
      </c>
      <c r="B68" s="10" t="s">
        <v>166</v>
      </c>
      <c r="C68" s="2"/>
      <c r="D68" s="2"/>
      <c r="E68" s="14">
        <f>E69</f>
        <v>3.5</v>
      </c>
      <c r="F68" s="14">
        <f>F69</f>
        <v>0</v>
      </c>
    </row>
    <row r="69" spans="1:8" ht="21.4" outlineLevel="7">
      <c r="A69" s="1" t="s">
        <v>165</v>
      </c>
      <c r="B69" s="2" t="s">
        <v>166</v>
      </c>
      <c r="C69" s="2" t="s">
        <v>167</v>
      </c>
      <c r="D69" s="2"/>
      <c r="E69" s="15">
        <f>E70</f>
        <v>3.5</v>
      </c>
      <c r="F69" s="15">
        <f>F70</f>
        <v>0</v>
      </c>
    </row>
    <row r="70" spans="1:8" s="12" customFormat="1" outlineLevel="7">
      <c r="A70" s="1" t="s">
        <v>129</v>
      </c>
      <c r="B70" s="2" t="s">
        <v>166</v>
      </c>
      <c r="C70" s="2" t="s">
        <v>167</v>
      </c>
      <c r="D70" s="2" t="s">
        <v>8</v>
      </c>
      <c r="E70" s="15">
        <v>3.5</v>
      </c>
      <c r="F70" s="15">
        <v>0</v>
      </c>
    </row>
    <row r="71" spans="1:8" s="12" customFormat="1" outlineLevel="7">
      <c r="A71" s="11" t="s">
        <v>168</v>
      </c>
      <c r="B71" s="10" t="s">
        <v>146</v>
      </c>
      <c r="C71" s="10"/>
      <c r="D71" s="10"/>
      <c r="E71" s="14">
        <f>E72</f>
        <v>2.8</v>
      </c>
      <c r="F71" s="14">
        <f>F72</f>
        <v>2.8</v>
      </c>
    </row>
    <row r="72" spans="1:8" s="12" customFormat="1" ht="21.4" outlineLevel="7">
      <c r="A72" s="1" t="s">
        <v>145</v>
      </c>
      <c r="B72" s="2" t="s">
        <v>146</v>
      </c>
      <c r="C72" s="2" t="s">
        <v>147</v>
      </c>
      <c r="D72" s="2"/>
      <c r="E72" s="15">
        <f>E73</f>
        <v>2.8</v>
      </c>
      <c r="F72" s="15">
        <f>F73</f>
        <v>2.8</v>
      </c>
    </row>
    <row r="73" spans="1:8" s="12" customFormat="1">
      <c r="A73" s="1" t="s">
        <v>129</v>
      </c>
      <c r="B73" s="2" t="s">
        <v>146</v>
      </c>
      <c r="C73" s="2" t="s">
        <v>147</v>
      </c>
      <c r="D73" s="2" t="s">
        <v>8</v>
      </c>
      <c r="E73" s="15">
        <v>2.8</v>
      </c>
      <c r="F73" s="15">
        <v>2.8</v>
      </c>
    </row>
    <row r="74" spans="1:8" outlineLevel="1">
      <c r="A74" s="11" t="s">
        <v>22</v>
      </c>
      <c r="B74" s="10" t="s">
        <v>21</v>
      </c>
      <c r="C74" s="10"/>
      <c r="D74" s="10"/>
      <c r="E74" s="14">
        <f>E75+E86</f>
        <v>10880.599999999999</v>
      </c>
      <c r="F74" s="14">
        <f>F75+F86</f>
        <v>2469.1000000000004</v>
      </c>
      <c r="H74" s="13" t="s">
        <v>219</v>
      </c>
    </row>
    <row r="75" spans="1:8" outlineLevel="3">
      <c r="A75" s="11" t="s">
        <v>24</v>
      </c>
      <c r="B75" s="10" t="s">
        <v>23</v>
      </c>
      <c r="C75" s="10"/>
      <c r="D75" s="10"/>
      <c r="E75" s="14">
        <f>E76+E78+E80+E82+E84</f>
        <v>6214.1</v>
      </c>
      <c r="F75" s="14">
        <f>F76+F78+F80+F82+F84</f>
        <v>1045.2</v>
      </c>
      <c r="H75" s="13" t="s">
        <v>219</v>
      </c>
    </row>
    <row r="76" spans="1:8" outlineLevel="4">
      <c r="A76" s="1" t="s">
        <v>82</v>
      </c>
      <c r="B76" s="2" t="s">
        <v>23</v>
      </c>
      <c r="C76" s="2" t="s">
        <v>83</v>
      </c>
      <c r="D76" s="2"/>
      <c r="E76" s="15">
        <f>E77</f>
        <v>1370.2</v>
      </c>
      <c r="F76" s="15">
        <f>F77</f>
        <v>927.2</v>
      </c>
    </row>
    <row r="77" spans="1:8" outlineLevel="5">
      <c r="A77" s="1" t="s">
        <v>129</v>
      </c>
      <c r="B77" s="2" t="s">
        <v>23</v>
      </c>
      <c r="C77" s="2" t="s">
        <v>83</v>
      </c>
      <c r="D77" s="2" t="s">
        <v>8</v>
      </c>
      <c r="E77" s="15">
        <v>1370.2</v>
      </c>
      <c r="F77" s="15">
        <v>927.2</v>
      </c>
    </row>
    <row r="78" spans="1:8" ht="13.55" customHeight="1" outlineLevel="7">
      <c r="A78" s="1" t="s">
        <v>84</v>
      </c>
      <c r="B78" s="2" t="s">
        <v>23</v>
      </c>
      <c r="C78" s="2" t="s">
        <v>85</v>
      </c>
      <c r="D78" s="2"/>
      <c r="E78" s="15">
        <f>E79</f>
        <v>1093</v>
      </c>
      <c r="F78" s="15">
        <f>F79</f>
        <v>118</v>
      </c>
    </row>
    <row r="79" spans="1:8" outlineLevel="1" collapsed="1">
      <c r="A79" s="1" t="s">
        <v>129</v>
      </c>
      <c r="B79" s="2" t="s">
        <v>23</v>
      </c>
      <c r="C79" s="2" t="s">
        <v>85</v>
      </c>
      <c r="D79" s="2" t="s">
        <v>8</v>
      </c>
      <c r="E79" s="15">
        <v>1093</v>
      </c>
      <c r="F79" s="15">
        <v>118</v>
      </c>
    </row>
    <row r="80" spans="1:8" hidden="1" outlineLevel="3">
      <c r="A80" s="1" t="s">
        <v>86</v>
      </c>
      <c r="B80" s="2" t="s">
        <v>23</v>
      </c>
      <c r="C80" s="2" t="s">
        <v>87</v>
      </c>
      <c r="D80" s="2"/>
      <c r="E80" s="15"/>
      <c r="F80" s="15"/>
    </row>
    <row r="81" spans="1:6" hidden="1" outlineLevel="7">
      <c r="A81" s="1" t="s">
        <v>129</v>
      </c>
      <c r="B81" s="2" t="s">
        <v>23</v>
      </c>
      <c r="C81" s="2" t="s">
        <v>87</v>
      </c>
      <c r="D81" s="2" t="s">
        <v>8</v>
      </c>
      <c r="E81" s="15"/>
      <c r="F81" s="15"/>
    </row>
    <row r="82" spans="1:6" s="12" customFormat="1" ht="21.4">
      <c r="A82" s="1" t="s">
        <v>184</v>
      </c>
      <c r="B82" s="2" t="s">
        <v>23</v>
      </c>
      <c r="C82" s="2" t="s">
        <v>88</v>
      </c>
      <c r="D82" s="2"/>
      <c r="E82" s="15">
        <f>E83</f>
        <v>2124.3000000000002</v>
      </c>
      <c r="F82" s="15">
        <f>F83</f>
        <v>0</v>
      </c>
    </row>
    <row r="83" spans="1:6" outlineLevel="1">
      <c r="A83" s="1" t="s">
        <v>129</v>
      </c>
      <c r="B83" s="2" t="s">
        <v>23</v>
      </c>
      <c r="C83" s="2" t="s">
        <v>88</v>
      </c>
      <c r="D83" s="2" t="s">
        <v>8</v>
      </c>
      <c r="E83" s="15">
        <v>2124.3000000000002</v>
      </c>
      <c r="F83" s="15">
        <v>0</v>
      </c>
    </row>
    <row r="84" spans="1:6" ht="26.2" customHeight="1" outlineLevel="1">
      <c r="A84" s="1" t="s">
        <v>185</v>
      </c>
      <c r="B84" s="2" t="s">
        <v>23</v>
      </c>
      <c r="C84" s="2" t="s">
        <v>183</v>
      </c>
      <c r="D84" s="2"/>
      <c r="E84" s="15">
        <f>E85</f>
        <v>1626.6</v>
      </c>
      <c r="F84" s="15">
        <f>F85</f>
        <v>0</v>
      </c>
    </row>
    <row r="85" spans="1:6" outlineLevel="1">
      <c r="A85" s="1" t="s">
        <v>129</v>
      </c>
      <c r="B85" s="2" t="s">
        <v>23</v>
      </c>
      <c r="C85" s="2" t="s">
        <v>183</v>
      </c>
      <c r="D85" s="2" t="s">
        <v>8</v>
      </c>
      <c r="E85" s="15">
        <v>1626.6</v>
      </c>
      <c r="F85" s="15">
        <v>0</v>
      </c>
    </row>
    <row r="86" spans="1:6" outlineLevel="3">
      <c r="A86" s="11" t="s">
        <v>26</v>
      </c>
      <c r="B86" s="10" t="s">
        <v>25</v>
      </c>
      <c r="C86" s="10"/>
      <c r="D86" s="10"/>
      <c r="E86" s="14">
        <f>E87+E89+E91+E93+E95</f>
        <v>4666.4999999999991</v>
      </c>
      <c r="F86" s="14">
        <f>F87+F89+F91+F93+F95</f>
        <v>1423.9</v>
      </c>
    </row>
    <row r="87" spans="1:6" ht="35.299999999999997" customHeight="1" outlineLevel="4">
      <c r="A87" s="1" t="s">
        <v>119</v>
      </c>
      <c r="B87" s="2" t="s">
        <v>25</v>
      </c>
      <c r="C87" s="2" t="s">
        <v>120</v>
      </c>
      <c r="D87" s="2"/>
      <c r="E87" s="15">
        <f>E88</f>
        <v>28.4</v>
      </c>
      <c r="F87" s="15">
        <f>F88</f>
        <v>0</v>
      </c>
    </row>
    <row r="88" spans="1:6" outlineLevel="7">
      <c r="A88" s="1" t="s">
        <v>129</v>
      </c>
      <c r="B88" s="2" t="s">
        <v>25</v>
      </c>
      <c r="C88" s="2" t="s">
        <v>120</v>
      </c>
      <c r="D88" s="2" t="s">
        <v>8</v>
      </c>
      <c r="E88" s="15">
        <v>28.4</v>
      </c>
      <c r="F88" s="15">
        <v>0</v>
      </c>
    </row>
    <row r="89" spans="1:6" s="13" customFormat="1" ht="32.1" outlineLevel="4">
      <c r="A89" s="1" t="s">
        <v>186</v>
      </c>
      <c r="B89" s="2" t="s">
        <v>25</v>
      </c>
      <c r="C89" s="2" t="s">
        <v>91</v>
      </c>
      <c r="D89" s="2"/>
      <c r="E89" s="15">
        <f>E90</f>
        <v>4599.3999999999996</v>
      </c>
      <c r="F89" s="15">
        <f>F90</f>
        <v>1423.9</v>
      </c>
    </row>
    <row r="90" spans="1:6" s="13" customFormat="1" ht="21.4" outlineLevel="7">
      <c r="A90" s="1" t="s">
        <v>89</v>
      </c>
      <c r="B90" s="2" t="s">
        <v>25</v>
      </c>
      <c r="C90" s="2" t="s">
        <v>91</v>
      </c>
      <c r="D90" s="2" t="s">
        <v>90</v>
      </c>
      <c r="E90" s="15">
        <v>4599.3999999999996</v>
      </c>
      <c r="F90" s="15">
        <v>1423.9</v>
      </c>
    </row>
    <row r="91" spans="1:6" ht="14.3" hidden="1" customHeight="1" outlineLevel="1">
      <c r="A91" s="1" t="s">
        <v>92</v>
      </c>
      <c r="B91" s="2" t="s">
        <v>25</v>
      </c>
      <c r="C91" s="2" t="s">
        <v>93</v>
      </c>
      <c r="D91" s="2"/>
      <c r="E91" s="15">
        <v>0</v>
      </c>
      <c r="F91" s="15">
        <f>F92</f>
        <v>0</v>
      </c>
    </row>
    <row r="92" spans="1:6" hidden="1" outlineLevel="3">
      <c r="A92" s="1" t="s">
        <v>129</v>
      </c>
      <c r="B92" s="2" t="s">
        <v>25</v>
      </c>
      <c r="C92" s="2" t="s">
        <v>93</v>
      </c>
      <c r="D92" s="2" t="s">
        <v>8</v>
      </c>
      <c r="E92" s="15">
        <v>0</v>
      </c>
      <c r="F92" s="15">
        <v>0</v>
      </c>
    </row>
    <row r="93" spans="1:6" outlineLevel="3">
      <c r="A93" s="1" t="s">
        <v>94</v>
      </c>
      <c r="B93" s="2" t="s">
        <v>25</v>
      </c>
      <c r="C93" s="2" t="s">
        <v>95</v>
      </c>
      <c r="D93" s="2"/>
      <c r="E93" s="15">
        <f>E94</f>
        <v>18.7</v>
      </c>
      <c r="F93" s="15">
        <f>F94</f>
        <v>0</v>
      </c>
    </row>
    <row r="94" spans="1:6" outlineLevel="3">
      <c r="A94" s="1" t="s">
        <v>129</v>
      </c>
      <c r="B94" s="2" t="s">
        <v>25</v>
      </c>
      <c r="C94" s="2" t="s">
        <v>95</v>
      </c>
      <c r="D94" s="2" t="s">
        <v>8</v>
      </c>
      <c r="E94" s="15">
        <v>18.7</v>
      </c>
      <c r="F94" s="15">
        <v>0</v>
      </c>
    </row>
    <row r="95" spans="1:6" outlineLevel="3">
      <c r="A95" s="1" t="s">
        <v>148</v>
      </c>
      <c r="B95" s="2" t="s">
        <v>25</v>
      </c>
      <c r="C95" s="2" t="s">
        <v>149</v>
      </c>
      <c r="D95" s="2"/>
      <c r="E95" s="15">
        <f>E96</f>
        <v>20</v>
      </c>
      <c r="F95" s="15">
        <f>F96</f>
        <v>0</v>
      </c>
    </row>
    <row r="96" spans="1:6" outlineLevel="3">
      <c r="A96" s="1" t="s">
        <v>129</v>
      </c>
      <c r="B96" s="2" t="s">
        <v>25</v>
      </c>
      <c r="C96" s="2" t="s">
        <v>149</v>
      </c>
      <c r="D96" s="2" t="s">
        <v>8</v>
      </c>
      <c r="E96" s="15">
        <v>20</v>
      </c>
      <c r="F96" s="15">
        <v>0</v>
      </c>
    </row>
    <row r="97" spans="1:8" outlineLevel="5">
      <c r="A97" s="11" t="s">
        <v>28</v>
      </c>
      <c r="B97" s="10" t="s">
        <v>27</v>
      </c>
      <c r="C97" s="10"/>
      <c r="D97" s="10"/>
      <c r="E97" s="14">
        <f>E98+E105+E118</f>
        <v>26412.999999999996</v>
      </c>
      <c r="F97" s="14">
        <f>F98+F105+F118</f>
        <v>10490.800000000001</v>
      </c>
    </row>
    <row r="98" spans="1:8" outlineLevel="7">
      <c r="A98" s="11" t="s">
        <v>30</v>
      </c>
      <c r="B98" s="10" t="s">
        <v>29</v>
      </c>
      <c r="C98" s="2"/>
      <c r="D98" s="2"/>
      <c r="E98" s="14">
        <f>E100+E101+E103</f>
        <v>433.1</v>
      </c>
      <c r="F98" s="14">
        <f>F100+F101+F103</f>
        <v>175.1</v>
      </c>
    </row>
    <row r="99" spans="1:8" ht="21.4" outlineLevel="7">
      <c r="A99" s="1" t="s">
        <v>220</v>
      </c>
      <c r="B99" s="2" t="s">
        <v>29</v>
      </c>
      <c r="C99" s="2" t="s">
        <v>215</v>
      </c>
      <c r="D99" s="2"/>
      <c r="E99" s="15">
        <f>E100</f>
        <v>102</v>
      </c>
      <c r="F99" s="15">
        <f>F100</f>
        <v>25</v>
      </c>
    </row>
    <row r="100" spans="1:8" outlineLevel="7">
      <c r="A100" s="1" t="s">
        <v>141</v>
      </c>
      <c r="B100" s="2" t="s">
        <v>29</v>
      </c>
      <c r="C100" s="2" t="s">
        <v>215</v>
      </c>
      <c r="D100" s="2" t="s">
        <v>8</v>
      </c>
      <c r="E100" s="15">
        <v>102</v>
      </c>
      <c r="F100" s="15">
        <v>25</v>
      </c>
    </row>
    <row r="101" spans="1:8" outlineLevel="7">
      <c r="A101" s="1" t="s">
        <v>221</v>
      </c>
      <c r="B101" s="2" t="s">
        <v>29</v>
      </c>
      <c r="C101" s="2" t="s">
        <v>216</v>
      </c>
      <c r="D101" s="2"/>
      <c r="E101" s="15">
        <f>E102</f>
        <v>179</v>
      </c>
      <c r="F101" s="15">
        <f>F102</f>
        <v>87</v>
      </c>
    </row>
    <row r="102" spans="1:8" outlineLevel="7">
      <c r="A102" s="1" t="s">
        <v>141</v>
      </c>
      <c r="B102" s="2" t="s">
        <v>29</v>
      </c>
      <c r="C102" s="2" t="s">
        <v>216</v>
      </c>
      <c r="D102" s="2" t="s">
        <v>8</v>
      </c>
      <c r="E102" s="15">
        <v>179</v>
      </c>
      <c r="F102" s="15">
        <v>87</v>
      </c>
    </row>
    <row r="103" spans="1:8" ht="21.4" outlineLevel="7">
      <c r="A103" s="1" t="s">
        <v>96</v>
      </c>
      <c r="B103" s="2" t="s">
        <v>29</v>
      </c>
      <c r="C103" s="2" t="s">
        <v>97</v>
      </c>
      <c r="D103" s="2"/>
      <c r="E103" s="15">
        <f>E104</f>
        <v>152.1</v>
      </c>
      <c r="F103" s="15">
        <f>F104</f>
        <v>63.1</v>
      </c>
    </row>
    <row r="104" spans="1:8" outlineLevel="7">
      <c r="A104" s="1" t="s">
        <v>32</v>
      </c>
      <c r="B104" s="2" t="s">
        <v>29</v>
      </c>
      <c r="C104" s="2" t="s">
        <v>97</v>
      </c>
      <c r="D104" s="2" t="s">
        <v>31</v>
      </c>
      <c r="E104" s="15">
        <v>152.1</v>
      </c>
      <c r="F104" s="15">
        <v>63.1</v>
      </c>
    </row>
    <row r="105" spans="1:8" s="13" customFormat="1" outlineLevel="5">
      <c r="A105" s="11" t="s">
        <v>34</v>
      </c>
      <c r="B105" s="10" t="s">
        <v>33</v>
      </c>
      <c r="C105" s="10"/>
      <c r="D105" s="10"/>
      <c r="E105" s="14">
        <f>E106+E110+E108+E112+E114+E116</f>
        <v>17480.8</v>
      </c>
      <c r="F105" s="14">
        <f>F106+F110+F108+F112+F114+F116</f>
        <v>6272.6</v>
      </c>
    </row>
    <row r="106" spans="1:8" ht="22.45" customHeight="1" outlineLevel="5">
      <c r="A106" s="1" t="s">
        <v>222</v>
      </c>
      <c r="B106" s="2" t="s">
        <v>33</v>
      </c>
      <c r="C106" s="2" t="s">
        <v>217</v>
      </c>
      <c r="D106" s="2"/>
      <c r="E106" s="15">
        <f>E107</f>
        <v>80</v>
      </c>
      <c r="F106" s="15">
        <f>F107</f>
        <v>0</v>
      </c>
    </row>
    <row r="107" spans="1:8" outlineLevel="7">
      <c r="A107" s="1" t="s">
        <v>141</v>
      </c>
      <c r="B107" s="2" t="s">
        <v>33</v>
      </c>
      <c r="C107" s="2" t="s">
        <v>217</v>
      </c>
      <c r="D107" s="2" t="s">
        <v>8</v>
      </c>
      <c r="E107" s="15">
        <v>80</v>
      </c>
      <c r="F107" s="15">
        <v>0</v>
      </c>
    </row>
    <row r="108" spans="1:8" s="13" customFormat="1" outlineLevel="7">
      <c r="A108" s="1" t="s">
        <v>169</v>
      </c>
      <c r="B108" s="2" t="s">
        <v>33</v>
      </c>
      <c r="C108" s="2" t="s">
        <v>170</v>
      </c>
      <c r="D108" s="2"/>
      <c r="E108" s="15">
        <f>E109</f>
        <v>428</v>
      </c>
      <c r="F108" s="15">
        <f>F109</f>
        <v>10.6</v>
      </c>
    </row>
    <row r="109" spans="1:8" s="13" customFormat="1" outlineLevel="5">
      <c r="A109" s="1" t="s">
        <v>141</v>
      </c>
      <c r="B109" s="2" t="s">
        <v>33</v>
      </c>
      <c r="C109" s="2" t="s">
        <v>170</v>
      </c>
      <c r="D109" s="2" t="s">
        <v>8</v>
      </c>
      <c r="E109" s="15">
        <v>428</v>
      </c>
      <c r="F109" s="15">
        <v>10.6</v>
      </c>
    </row>
    <row r="110" spans="1:8" s="13" customFormat="1" outlineLevel="5">
      <c r="A110" s="1" t="s">
        <v>188</v>
      </c>
      <c r="B110" s="2" t="s">
        <v>33</v>
      </c>
      <c r="C110" s="2" t="s">
        <v>187</v>
      </c>
      <c r="D110" s="2"/>
      <c r="E110" s="15">
        <f>E111</f>
        <v>11567.7</v>
      </c>
      <c r="F110" s="15">
        <f>F111</f>
        <v>2743.3</v>
      </c>
    </row>
    <row r="111" spans="1:8" s="13" customFormat="1" ht="21.4" outlineLevel="5">
      <c r="A111" s="1" t="s">
        <v>89</v>
      </c>
      <c r="B111" s="2" t="s">
        <v>33</v>
      </c>
      <c r="C111" s="2" t="s">
        <v>187</v>
      </c>
      <c r="D111" s="2" t="s">
        <v>90</v>
      </c>
      <c r="E111" s="15">
        <v>11567.7</v>
      </c>
      <c r="F111" s="15">
        <v>2743.3</v>
      </c>
      <c r="G111" s="3"/>
      <c r="H111" s="3"/>
    </row>
    <row r="112" spans="1:8" ht="22.45" customHeight="1" outlineLevel="5">
      <c r="A112" s="1" t="s">
        <v>189</v>
      </c>
      <c r="B112" s="2" t="s">
        <v>33</v>
      </c>
      <c r="C112" s="2" t="s">
        <v>126</v>
      </c>
      <c r="D112" s="2"/>
      <c r="E112" s="15">
        <f>E113</f>
        <v>4144</v>
      </c>
      <c r="F112" s="15">
        <f>F113</f>
        <v>3518.7</v>
      </c>
    </row>
    <row r="113" spans="1:8" ht="23.2" customHeight="1" outlineLevel="5">
      <c r="A113" s="1" t="s">
        <v>89</v>
      </c>
      <c r="B113" s="2" t="s">
        <v>33</v>
      </c>
      <c r="C113" s="2" t="s">
        <v>126</v>
      </c>
      <c r="D113" s="2" t="s">
        <v>90</v>
      </c>
      <c r="E113" s="15">
        <v>4144</v>
      </c>
      <c r="F113" s="15">
        <v>3518.7</v>
      </c>
    </row>
    <row r="114" spans="1:8" outlineLevel="7">
      <c r="A114" s="1" t="s">
        <v>100</v>
      </c>
      <c r="B114" s="2" t="s">
        <v>33</v>
      </c>
      <c r="C114" s="2" t="s">
        <v>101</v>
      </c>
      <c r="D114" s="2"/>
      <c r="E114" s="15">
        <f>E115</f>
        <v>196.1</v>
      </c>
      <c r="F114" s="15">
        <f>F115</f>
        <v>0</v>
      </c>
    </row>
    <row r="115" spans="1:8" outlineLevel="7">
      <c r="A115" s="1" t="s">
        <v>141</v>
      </c>
      <c r="B115" s="2" t="s">
        <v>33</v>
      </c>
      <c r="C115" s="2" t="s">
        <v>101</v>
      </c>
      <c r="D115" s="2" t="s">
        <v>8</v>
      </c>
      <c r="E115" s="15">
        <v>196.1</v>
      </c>
      <c r="F115" s="15">
        <v>0</v>
      </c>
    </row>
    <row r="116" spans="1:8" ht="23.2" customHeight="1" outlineLevel="5">
      <c r="A116" s="1" t="s">
        <v>198</v>
      </c>
      <c r="B116" s="2" t="s">
        <v>33</v>
      </c>
      <c r="C116" s="2" t="s">
        <v>197</v>
      </c>
      <c r="D116" s="2"/>
      <c r="E116" s="15">
        <f>E117</f>
        <v>1065</v>
      </c>
      <c r="F116" s="15">
        <f>F117</f>
        <v>0</v>
      </c>
    </row>
    <row r="117" spans="1:8" ht="12.85" customHeight="1" outlineLevel="4">
      <c r="A117" s="1" t="s">
        <v>141</v>
      </c>
      <c r="B117" s="2" t="s">
        <v>33</v>
      </c>
      <c r="C117" s="2" t="s">
        <v>197</v>
      </c>
      <c r="D117" s="2" t="s">
        <v>8</v>
      </c>
      <c r="E117" s="15">
        <v>1065</v>
      </c>
      <c r="F117" s="15">
        <v>0</v>
      </c>
      <c r="H117" s="13"/>
    </row>
    <row r="118" spans="1:8" ht="15.7" customHeight="1" outlineLevel="5">
      <c r="A118" s="11" t="s">
        <v>36</v>
      </c>
      <c r="B118" s="10" t="s">
        <v>35</v>
      </c>
      <c r="C118" s="10"/>
      <c r="D118" s="10"/>
      <c r="E118" s="14">
        <f>E119+E121+E124+E126+E128+E130+E132+E134+E136+E138+E140+E142</f>
        <v>8499.0999999999985</v>
      </c>
      <c r="F118" s="14">
        <f>F119+F121+F124+F126+F128+F130+F132+F134+F136+F138+F140+F142</f>
        <v>4043.1</v>
      </c>
      <c r="G118" s="13"/>
    </row>
    <row r="119" spans="1:8" outlineLevel="5">
      <c r="A119" s="1" t="s">
        <v>98</v>
      </c>
      <c r="B119" s="2" t="s">
        <v>35</v>
      </c>
      <c r="C119" s="2" t="s">
        <v>99</v>
      </c>
      <c r="D119" s="2"/>
      <c r="E119" s="15">
        <f>E120</f>
        <v>775.8</v>
      </c>
      <c r="F119" s="15">
        <f>F120</f>
        <v>754.7</v>
      </c>
    </row>
    <row r="120" spans="1:8" outlineLevel="7">
      <c r="A120" s="1" t="s">
        <v>141</v>
      </c>
      <c r="B120" s="2" t="s">
        <v>35</v>
      </c>
      <c r="C120" s="2" t="s">
        <v>99</v>
      </c>
      <c r="D120" s="2" t="s">
        <v>8</v>
      </c>
      <c r="E120" s="15">
        <v>775.8</v>
      </c>
      <c r="F120" s="15">
        <v>754.7</v>
      </c>
    </row>
    <row r="121" spans="1:8" outlineLevel="7">
      <c r="A121" s="1" t="s">
        <v>191</v>
      </c>
      <c r="B121" s="2" t="s">
        <v>35</v>
      </c>
      <c r="C121" s="2" t="s">
        <v>130</v>
      </c>
      <c r="D121" s="2"/>
      <c r="E121" s="15">
        <f>E122+E123</f>
        <v>1449.4</v>
      </c>
      <c r="F121" s="15">
        <f>F122+F123</f>
        <v>1037.0999999999999</v>
      </c>
    </row>
    <row r="122" spans="1:8" ht="21.4" hidden="1" outlineLevel="7">
      <c r="A122" s="1" t="s">
        <v>192</v>
      </c>
      <c r="B122" s="2" t="s">
        <v>35</v>
      </c>
      <c r="C122" s="2" t="s">
        <v>130</v>
      </c>
      <c r="D122" s="2" t="s">
        <v>190</v>
      </c>
      <c r="E122" s="15">
        <v>0</v>
      </c>
      <c r="F122" s="15">
        <v>0</v>
      </c>
    </row>
    <row r="123" spans="1:8" ht="12.85" customHeight="1" outlineLevel="4">
      <c r="A123" s="1" t="s">
        <v>141</v>
      </c>
      <c r="B123" s="2" t="s">
        <v>35</v>
      </c>
      <c r="C123" s="2" t="s">
        <v>130</v>
      </c>
      <c r="D123" s="2" t="s">
        <v>8</v>
      </c>
      <c r="E123" s="15">
        <v>1449.4</v>
      </c>
      <c r="F123" s="15">
        <v>1037.0999999999999</v>
      </c>
      <c r="H123" s="13"/>
    </row>
    <row r="124" spans="1:8" s="13" customFormat="1" ht="12.85" customHeight="1" outlineLevel="4">
      <c r="A124" s="1" t="s">
        <v>194</v>
      </c>
      <c r="B124" s="2" t="s">
        <v>35</v>
      </c>
      <c r="C124" s="2" t="s">
        <v>193</v>
      </c>
      <c r="D124" s="2"/>
      <c r="E124" s="15">
        <f>E125</f>
        <v>333.7</v>
      </c>
      <c r="F124" s="15">
        <f>F125</f>
        <v>333.7</v>
      </c>
    </row>
    <row r="125" spans="1:8" s="13" customFormat="1" ht="12.85" customHeight="1" outlineLevel="5">
      <c r="A125" s="1" t="s">
        <v>141</v>
      </c>
      <c r="B125" s="2" t="s">
        <v>35</v>
      </c>
      <c r="C125" s="2" t="s">
        <v>193</v>
      </c>
      <c r="D125" s="2" t="s">
        <v>8</v>
      </c>
      <c r="E125" s="15">
        <v>333.7</v>
      </c>
      <c r="F125" s="15">
        <v>333.7</v>
      </c>
    </row>
    <row r="126" spans="1:8" s="13" customFormat="1" ht="12.85" customHeight="1" outlineLevel="5">
      <c r="A126" s="1" t="s">
        <v>195</v>
      </c>
      <c r="B126" s="2" t="s">
        <v>35</v>
      </c>
      <c r="C126" s="2" t="s">
        <v>196</v>
      </c>
      <c r="D126" s="2"/>
      <c r="E126" s="15">
        <f>E127</f>
        <v>500</v>
      </c>
      <c r="F126" s="15">
        <f>F127</f>
        <v>500</v>
      </c>
    </row>
    <row r="127" spans="1:8" s="13" customFormat="1" ht="12.85" customHeight="1" outlineLevel="5">
      <c r="A127" s="1" t="s">
        <v>141</v>
      </c>
      <c r="B127" s="2" t="s">
        <v>35</v>
      </c>
      <c r="C127" s="2" t="s">
        <v>196</v>
      </c>
      <c r="D127" s="2" t="s">
        <v>8</v>
      </c>
      <c r="E127" s="15">
        <v>500</v>
      </c>
      <c r="F127" s="15">
        <v>500</v>
      </c>
    </row>
    <row r="128" spans="1:8" ht="12.85" customHeight="1" outlineLevel="5">
      <c r="A128" s="1" t="s">
        <v>100</v>
      </c>
      <c r="B128" s="2" t="s">
        <v>35</v>
      </c>
      <c r="C128" s="2" t="s">
        <v>101</v>
      </c>
      <c r="D128" s="2"/>
      <c r="E128" s="15">
        <f>E129</f>
        <v>461.8</v>
      </c>
      <c r="F128" s="15">
        <f>F129</f>
        <v>222</v>
      </c>
    </row>
    <row r="129" spans="1:7" ht="12.85" customHeight="1" outlineLevel="7">
      <c r="A129" s="1" t="s">
        <v>141</v>
      </c>
      <c r="B129" s="2" t="s">
        <v>35</v>
      </c>
      <c r="C129" s="2" t="s">
        <v>101</v>
      </c>
      <c r="D129" s="2" t="s">
        <v>8</v>
      </c>
      <c r="E129" s="15">
        <v>461.8</v>
      </c>
      <c r="F129" s="15">
        <v>222</v>
      </c>
      <c r="G129" s="20" t="s">
        <v>219</v>
      </c>
    </row>
    <row r="130" spans="1:7" s="13" customFormat="1" ht="42.8" outlineLevel="5">
      <c r="A130" s="1" t="s">
        <v>200</v>
      </c>
      <c r="B130" s="2" t="s">
        <v>35</v>
      </c>
      <c r="C130" s="2" t="s">
        <v>199</v>
      </c>
      <c r="D130" s="2"/>
      <c r="E130" s="15">
        <f>E131</f>
        <v>69.2</v>
      </c>
      <c r="F130" s="15">
        <f>F131</f>
        <v>69.2</v>
      </c>
      <c r="G130" s="16"/>
    </row>
    <row r="131" spans="1:7" s="13" customFormat="1" outlineLevel="5">
      <c r="A131" s="1" t="s">
        <v>141</v>
      </c>
      <c r="B131" s="2" t="s">
        <v>35</v>
      </c>
      <c r="C131" s="2" t="s">
        <v>199</v>
      </c>
      <c r="D131" s="2" t="s">
        <v>8</v>
      </c>
      <c r="E131" s="15">
        <v>69.2</v>
      </c>
      <c r="F131" s="15">
        <v>69.2</v>
      </c>
      <c r="G131" s="16"/>
    </row>
    <row r="132" spans="1:7" s="12" customFormat="1" ht="47.25" customHeight="1" outlineLevel="4">
      <c r="A132" s="1" t="s">
        <v>171</v>
      </c>
      <c r="B132" s="2" t="s">
        <v>35</v>
      </c>
      <c r="C132" s="2" t="s">
        <v>131</v>
      </c>
      <c r="D132" s="2"/>
      <c r="E132" s="15">
        <f>E133</f>
        <v>1126.4000000000001</v>
      </c>
      <c r="F132" s="15">
        <f>F133</f>
        <v>1126.4000000000001</v>
      </c>
    </row>
    <row r="133" spans="1:7" outlineLevel="7">
      <c r="A133" s="1" t="s">
        <v>141</v>
      </c>
      <c r="B133" s="2" t="s">
        <v>35</v>
      </c>
      <c r="C133" s="2" t="s">
        <v>131</v>
      </c>
      <c r="D133" s="2" t="s">
        <v>8</v>
      </c>
      <c r="E133" s="15">
        <v>1126.4000000000001</v>
      </c>
      <c r="F133" s="15">
        <v>1126.4000000000001</v>
      </c>
    </row>
    <row r="134" spans="1:7" ht="42.8" hidden="1" outlineLevel="4">
      <c r="A134" s="1" t="s">
        <v>172</v>
      </c>
      <c r="B134" s="2" t="s">
        <v>35</v>
      </c>
      <c r="C134" s="2" t="s">
        <v>173</v>
      </c>
      <c r="D134" s="2"/>
      <c r="E134" s="15">
        <f>E135</f>
        <v>0</v>
      </c>
      <c r="F134" s="15">
        <f>F135</f>
        <v>0</v>
      </c>
    </row>
    <row r="135" spans="1:7" hidden="1" outlineLevel="7">
      <c r="A135" s="1" t="s">
        <v>141</v>
      </c>
      <c r="B135" s="2" t="s">
        <v>35</v>
      </c>
      <c r="C135" s="2" t="s">
        <v>173</v>
      </c>
      <c r="D135" s="2" t="s">
        <v>8</v>
      </c>
      <c r="E135" s="15">
        <v>0</v>
      </c>
      <c r="F135" s="15">
        <v>0</v>
      </c>
    </row>
    <row r="136" spans="1:7" outlineLevel="4">
      <c r="A136" s="1" t="s">
        <v>202</v>
      </c>
      <c r="B136" s="2" t="s">
        <v>35</v>
      </c>
      <c r="C136" s="2" t="s">
        <v>201</v>
      </c>
      <c r="D136" s="2"/>
      <c r="E136" s="15">
        <f>E137</f>
        <v>24.1</v>
      </c>
      <c r="F136" s="15">
        <f>F137</f>
        <v>0</v>
      </c>
    </row>
    <row r="137" spans="1:7" outlineLevel="4">
      <c r="A137" s="1" t="s">
        <v>141</v>
      </c>
      <c r="B137" s="2" t="s">
        <v>35</v>
      </c>
      <c r="C137" s="2" t="s">
        <v>201</v>
      </c>
      <c r="D137" s="2" t="s">
        <v>8</v>
      </c>
      <c r="E137" s="15">
        <v>24.1</v>
      </c>
      <c r="F137" s="15">
        <v>0</v>
      </c>
    </row>
    <row r="138" spans="1:7" hidden="1" outlineLevel="4">
      <c r="A138" s="1" t="s">
        <v>121</v>
      </c>
      <c r="B138" s="2" t="s">
        <v>35</v>
      </c>
      <c r="C138" s="2" t="s">
        <v>122</v>
      </c>
      <c r="D138" s="2"/>
      <c r="E138" s="15">
        <f>E139</f>
        <v>0</v>
      </c>
      <c r="F138" s="15">
        <f>F139</f>
        <v>0</v>
      </c>
    </row>
    <row r="139" spans="1:7" hidden="1" outlineLevel="4">
      <c r="A139" s="1" t="s">
        <v>141</v>
      </c>
      <c r="B139" s="2" t="s">
        <v>35</v>
      </c>
      <c r="C139" s="2" t="s">
        <v>122</v>
      </c>
      <c r="D139" s="2" t="s">
        <v>8</v>
      </c>
      <c r="E139" s="15">
        <v>0</v>
      </c>
      <c r="F139" s="15">
        <v>0</v>
      </c>
    </row>
    <row r="140" spans="1:7" outlineLevel="4">
      <c r="A140" s="1" t="s">
        <v>204</v>
      </c>
      <c r="B140" s="2" t="s">
        <v>35</v>
      </c>
      <c r="C140" s="2" t="s">
        <v>203</v>
      </c>
      <c r="D140" s="2"/>
      <c r="E140" s="15">
        <f>E141</f>
        <v>174.7</v>
      </c>
      <c r="F140" s="15">
        <f>F141</f>
        <v>0</v>
      </c>
    </row>
    <row r="141" spans="1:7" outlineLevel="4">
      <c r="A141" s="1" t="s">
        <v>141</v>
      </c>
      <c r="B141" s="2" t="s">
        <v>35</v>
      </c>
      <c r="C141" s="2" t="s">
        <v>203</v>
      </c>
      <c r="D141" s="2" t="s">
        <v>8</v>
      </c>
      <c r="E141" s="15">
        <v>174.7</v>
      </c>
      <c r="F141" s="15">
        <v>0</v>
      </c>
    </row>
    <row r="142" spans="1:7" ht="21.4" outlineLevel="4">
      <c r="A142" s="1" t="s">
        <v>206</v>
      </c>
      <c r="B142" s="2" t="s">
        <v>35</v>
      </c>
      <c r="C142" s="2" t="s">
        <v>205</v>
      </c>
      <c r="D142" s="2"/>
      <c r="E142" s="15">
        <f>E143</f>
        <v>3584</v>
      </c>
      <c r="F142" s="15">
        <f>F143</f>
        <v>0</v>
      </c>
    </row>
    <row r="143" spans="1:7" outlineLevel="4">
      <c r="A143" s="1" t="s">
        <v>141</v>
      </c>
      <c r="B143" s="2" t="s">
        <v>35</v>
      </c>
      <c r="C143" s="2" t="s">
        <v>205</v>
      </c>
      <c r="D143" s="2" t="s">
        <v>8</v>
      </c>
      <c r="E143" s="15">
        <v>3584</v>
      </c>
      <c r="F143" s="15">
        <v>0</v>
      </c>
    </row>
    <row r="144" spans="1:7" outlineLevel="4">
      <c r="A144" s="11" t="s">
        <v>38</v>
      </c>
      <c r="B144" s="10" t="s">
        <v>37</v>
      </c>
      <c r="C144" s="10"/>
      <c r="D144" s="10"/>
      <c r="E144" s="14">
        <f t="shared" ref="E144:F144" si="0">E145</f>
        <v>10</v>
      </c>
      <c r="F144" s="14">
        <f t="shared" si="0"/>
        <v>0</v>
      </c>
    </row>
    <row r="145" spans="1:8" outlineLevel="4">
      <c r="A145" s="11" t="s">
        <v>123</v>
      </c>
      <c r="B145" s="10" t="s">
        <v>39</v>
      </c>
      <c r="C145" s="10"/>
      <c r="D145" s="10"/>
      <c r="E145" s="14">
        <f>E146</f>
        <v>10</v>
      </c>
      <c r="F145" s="14">
        <f>F146</f>
        <v>0</v>
      </c>
    </row>
    <row r="146" spans="1:8" outlineLevel="4">
      <c r="A146" s="1" t="s">
        <v>102</v>
      </c>
      <c r="B146" s="2" t="s">
        <v>39</v>
      </c>
      <c r="C146" s="2" t="s">
        <v>103</v>
      </c>
      <c r="D146" s="2"/>
      <c r="E146" s="15">
        <f>E147</f>
        <v>10</v>
      </c>
      <c r="F146" s="15">
        <f>F147</f>
        <v>0</v>
      </c>
    </row>
    <row r="147" spans="1:8" ht="21.4" outlineLevel="7">
      <c r="A147" s="1" t="s">
        <v>9</v>
      </c>
      <c r="B147" s="2" t="s">
        <v>39</v>
      </c>
      <c r="C147" s="2" t="s">
        <v>103</v>
      </c>
      <c r="D147" s="2" t="s">
        <v>127</v>
      </c>
      <c r="E147" s="15">
        <v>10</v>
      </c>
      <c r="F147" s="15">
        <v>0</v>
      </c>
    </row>
    <row r="148" spans="1:8" outlineLevel="4">
      <c r="A148" s="11" t="s">
        <v>41</v>
      </c>
      <c r="B148" s="10" t="s">
        <v>40</v>
      </c>
      <c r="C148" s="10"/>
      <c r="D148" s="10"/>
      <c r="E148" s="14">
        <f>E149+E175</f>
        <v>3136.7000000000003</v>
      </c>
      <c r="F148" s="14">
        <f>F149+F175</f>
        <v>2072.6999999999998</v>
      </c>
    </row>
    <row r="149" spans="1:8" outlineLevel="7">
      <c r="A149" s="11" t="s">
        <v>43</v>
      </c>
      <c r="B149" s="10" t="s">
        <v>42</v>
      </c>
      <c r="C149" s="10"/>
      <c r="D149" s="10"/>
      <c r="E149" s="14">
        <f>E150+E155+E158+E162+E165+E170+E173</f>
        <v>2846.7000000000003</v>
      </c>
      <c r="F149" s="14">
        <f>F150+F155+F158+F162+F165+F170+F173</f>
        <v>1886.5</v>
      </c>
      <c r="G149" s="13" t="s">
        <v>219</v>
      </c>
      <c r="H149" s="13" t="s">
        <v>218</v>
      </c>
    </row>
    <row r="150" spans="1:8">
      <c r="A150" s="1" t="s">
        <v>104</v>
      </c>
      <c r="B150" s="2" t="s">
        <v>42</v>
      </c>
      <c r="C150" s="2" t="s">
        <v>105</v>
      </c>
      <c r="D150" s="2"/>
      <c r="E150" s="15">
        <f>SUM(E151:E154)</f>
        <v>691</v>
      </c>
      <c r="F150" s="15">
        <f>SUM(F151:F154)</f>
        <v>457.8</v>
      </c>
    </row>
    <row r="151" spans="1:8" outlineLevel="1">
      <c r="A151" s="1" t="s">
        <v>124</v>
      </c>
      <c r="B151" s="2" t="s">
        <v>42</v>
      </c>
      <c r="C151" s="2" t="s">
        <v>105</v>
      </c>
      <c r="D151" s="2" t="s">
        <v>44</v>
      </c>
      <c r="E151" s="15">
        <v>365</v>
      </c>
      <c r="F151" s="15">
        <v>256.5</v>
      </c>
    </row>
    <row r="152" spans="1:8" ht="21.4" outlineLevel="3">
      <c r="A152" s="1" t="s">
        <v>125</v>
      </c>
      <c r="B152" s="2" t="s">
        <v>42</v>
      </c>
      <c r="C152" s="2" t="s">
        <v>105</v>
      </c>
      <c r="D152" s="2" t="s">
        <v>106</v>
      </c>
      <c r="E152" s="15">
        <v>176</v>
      </c>
      <c r="F152" s="15">
        <v>124.8</v>
      </c>
    </row>
    <row r="153" spans="1:8" outlineLevel="4" collapsed="1">
      <c r="A153" s="1" t="s">
        <v>141</v>
      </c>
      <c r="B153" s="2" t="s">
        <v>42</v>
      </c>
      <c r="C153" s="2" t="s">
        <v>105</v>
      </c>
      <c r="D153" s="2" t="s">
        <v>8</v>
      </c>
      <c r="E153" s="15">
        <v>150</v>
      </c>
      <c r="F153" s="15">
        <v>76.5</v>
      </c>
    </row>
    <row r="154" spans="1:8" hidden="1" outlineLevel="5">
      <c r="A154" s="1" t="s">
        <v>32</v>
      </c>
      <c r="B154" s="2" t="s">
        <v>42</v>
      </c>
      <c r="C154" s="2" t="s">
        <v>105</v>
      </c>
      <c r="D154" s="2" t="s">
        <v>31</v>
      </c>
      <c r="E154" s="15">
        <v>0</v>
      </c>
      <c r="F154" s="15">
        <v>0</v>
      </c>
    </row>
    <row r="155" spans="1:8" ht="21.4" outlineLevel="1">
      <c r="A155" s="1" t="s">
        <v>107</v>
      </c>
      <c r="B155" s="2" t="s">
        <v>42</v>
      </c>
      <c r="C155" s="2" t="s">
        <v>133</v>
      </c>
      <c r="D155" s="2"/>
      <c r="E155" s="15">
        <f>E156+E157</f>
        <v>978.8</v>
      </c>
      <c r="F155" s="15">
        <f>F156+F157</f>
        <v>611.5</v>
      </c>
    </row>
    <row r="156" spans="1:8" outlineLevel="3">
      <c r="A156" s="1" t="s">
        <v>124</v>
      </c>
      <c r="B156" s="2" t="s">
        <v>42</v>
      </c>
      <c r="C156" s="2" t="s">
        <v>133</v>
      </c>
      <c r="D156" s="2" t="s">
        <v>44</v>
      </c>
      <c r="E156" s="15">
        <v>751.6</v>
      </c>
      <c r="F156" s="15">
        <v>517.9</v>
      </c>
    </row>
    <row r="157" spans="1:8" ht="21.4" outlineLevel="4">
      <c r="A157" s="1" t="s">
        <v>125</v>
      </c>
      <c r="B157" s="2" t="s">
        <v>42</v>
      </c>
      <c r="C157" s="2" t="s">
        <v>133</v>
      </c>
      <c r="D157" s="2" t="s">
        <v>106</v>
      </c>
      <c r="E157" s="15">
        <v>227.2</v>
      </c>
      <c r="F157" s="15">
        <v>93.6</v>
      </c>
    </row>
    <row r="158" spans="1:8" ht="21.4" outlineLevel="5">
      <c r="A158" s="1" t="s">
        <v>108</v>
      </c>
      <c r="B158" s="2" t="s">
        <v>42</v>
      </c>
      <c r="C158" s="2" t="s">
        <v>109</v>
      </c>
      <c r="D158" s="2"/>
      <c r="E158" s="15">
        <f>SUM(E159:E161)</f>
        <v>394.1</v>
      </c>
      <c r="F158" s="15">
        <f>SUM(F159:F161)</f>
        <v>344.6</v>
      </c>
    </row>
    <row r="159" spans="1:8" s="13" customFormat="1" outlineLevel="7">
      <c r="A159" s="1" t="s">
        <v>124</v>
      </c>
      <c r="B159" s="2" t="s">
        <v>42</v>
      </c>
      <c r="C159" s="2" t="s">
        <v>109</v>
      </c>
      <c r="D159" s="2" t="s">
        <v>44</v>
      </c>
      <c r="E159" s="15">
        <v>207.7</v>
      </c>
      <c r="F159" s="15">
        <v>169.1</v>
      </c>
    </row>
    <row r="160" spans="1:8" ht="21.4" outlineLevel="7">
      <c r="A160" s="1" t="s">
        <v>125</v>
      </c>
      <c r="B160" s="2" t="s">
        <v>42</v>
      </c>
      <c r="C160" s="2" t="s">
        <v>109</v>
      </c>
      <c r="D160" s="2" t="s">
        <v>106</v>
      </c>
      <c r="E160" s="15">
        <v>62.8</v>
      </c>
      <c r="F160" s="15">
        <v>51.9</v>
      </c>
    </row>
    <row r="161" spans="1:8" outlineLevel="4">
      <c r="A161" s="1" t="s">
        <v>141</v>
      </c>
      <c r="B161" s="2" t="s">
        <v>42</v>
      </c>
      <c r="C161" s="2" t="s">
        <v>109</v>
      </c>
      <c r="D161" s="2" t="s">
        <v>8</v>
      </c>
      <c r="E161" s="15">
        <v>123.6</v>
      </c>
      <c r="F161" s="15">
        <v>123.6</v>
      </c>
    </row>
    <row r="162" spans="1:8" s="12" customFormat="1" ht="21.4">
      <c r="A162" s="1" t="s">
        <v>107</v>
      </c>
      <c r="B162" s="2" t="s">
        <v>42</v>
      </c>
      <c r="C162" s="2" t="s">
        <v>134</v>
      </c>
      <c r="D162" s="2"/>
      <c r="E162" s="15">
        <f>SUM(E163:E164)</f>
        <v>0.8</v>
      </c>
      <c r="F162" s="15">
        <f>SUM(F163:F164)</f>
        <v>0</v>
      </c>
    </row>
    <row r="163" spans="1:8" s="13" customFormat="1">
      <c r="A163" s="1" t="s">
        <v>124</v>
      </c>
      <c r="B163" s="2" t="s">
        <v>42</v>
      </c>
      <c r="C163" s="2" t="s">
        <v>134</v>
      </c>
      <c r="D163" s="2" t="s">
        <v>44</v>
      </c>
      <c r="E163" s="15">
        <v>0.8</v>
      </c>
      <c r="F163" s="15">
        <v>0</v>
      </c>
    </row>
    <row r="164" spans="1:8" s="13" customFormat="1" ht="21.4" hidden="1">
      <c r="A164" s="1" t="s">
        <v>125</v>
      </c>
      <c r="B164" s="2" t="s">
        <v>42</v>
      </c>
      <c r="C164" s="2" t="s">
        <v>134</v>
      </c>
      <c r="D164" s="2" t="s">
        <v>106</v>
      </c>
      <c r="E164" s="15">
        <v>0</v>
      </c>
      <c r="F164" s="15">
        <v>0</v>
      </c>
    </row>
    <row r="165" spans="1:8" s="12" customFormat="1">
      <c r="A165" s="1" t="s">
        <v>104</v>
      </c>
      <c r="B165" s="2" t="s">
        <v>42</v>
      </c>
      <c r="C165" s="2" t="s">
        <v>110</v>
      </c>
      <c r="D165" s="2"/>
      <c r="E165" s="15">
        <f>SUM(E166:E169)</f>
        <v>455.5</v>
      </c>
      <c r="F165" s="15">
        <f>SUM(F166:F169)</f>
        <v>238.10000000000002</v>
      </c>
    </row>
    <row r="166" spans="1:8" s="13" customFormat="1">
      <c r="A166" s="1" t="s">
        <v>124</v>
      </c>
      <c r="B166" s="2" t="s">
        <v>42</v>
      </c>
      <c r="C166" s="2" t="s">
        <v>110</v>
      </c>
      <c r="D166" s="2" t="s">
        <v>44</v>
      </c>
      <c r="E166" s="15">
        <v>207.7</v>
      </c>
      <c r="F166" s="15">
        <v>124.6</v>
      </c>
    </row>
    <row r="167" spans="1:8" ht="21.4">
      <c r="A167" s="1" t="s">
        <v>161</v>
      </c>
      <c r="B167" s="2" t="s">
        <v>42</v>
      </c>
      <c r="C167" s="2" t="s">
        <v>110</v>
      </c>
      <c r="D167" s="2" t="s">
        <v>174</v>
      </c>
      <c r="E167" s="15">
        <v>10</v>
      </c>
      <c r="F167" s="15">
        <v>1.7</v>
      </c>
    </row>
    <row r="168" spans="1:8" s="13" customFormat="1" ht="21.4">
      <c r="A168" s="1" t="s">
        <v>125</v>
      </c>
      <c r="B168" s="2" t="s">
        <v>42</v>
      </c>
      <c r="C168" s="2" t="s">
        <v>110</v>
      </c>
      <c r="D168" s="2" t="s">
        <v>106</v>
      </c>
      <c r="E168" s="15">
        <v>62.8</v>
      </c>
      <c r="F168" s="15">
        <v>46.6</v>
      </c>
      <c r="G168" s="3"/>
      <c r="H168" s="3"/>
    </row>
    <row r="169" spans="1:8">
      <c r="A169" s="1" t="s">
        <v>141</v>
      </c>
      <c r="B169" s="2" t="s">
        <v>42</v>
      </c>
      <c r="C169" s="2" t="s">
        <v>110</v>
      </c>
      <c r="D169" s="2" t="s">
        <v>8</v>
      </c>
      <c r="E169" s="15">
        <v>175</v>
      </c>
      <c r="F169" s="15">
        <v>65.2</v>
      </c>
    </row>
    <row r="170" spans="1:8" ht="21.4">
      <c r="A170" s="1" t="s">
        <v>107</v>
      </c>
      <c r="B170" s="2" t="s">
        <v>42</v>
      </c>
      <c r="C170" s="2" t="s">
        <v>135</v>
      </c>
      <c r="D170" s="2"/>
      <c r="E170" s="15">
        <f>SUM(E171:E172)</f>
        <v>326.5</v>
      </c>
      <c r="F170" s="15">
        <f>SUM(F171:F172)</f>
        <v>234.5</v>
      </c>
    </row>
    <row r="171" spans="1:8" s="13" customFormat="1" ht="12.85" customHeight="1">
      <c r="A171" s="1" t="s">
        <v>124</v>
      </c>
      <c r="B171" s="2" t="s">
        <v>42</v>
      </c>
      <c r="C171" s="2" t="s">
        <v>135</v>
      </c>
      <c r="D171" s="2" t="s">
        <v>44</v>
      </c>
      <c r="E171" s="15">
        <v>250.8</v>
      </c>
      <c r="F171" s="15">
        <v>189.3</v>
      </c>
    </row>
    <row r="172" spans="1:8" ht="21.4">
      <c r="A172" s="1" t="s">
        <v>125</v>
      </c>
      <c r="B172" s="2" t="s">
        <v>42</v>
      </c>
      <c r="C172" s="2" t="s">
        <v>135</v>
      </c>
      <c r="D172" s="2" t="s">
        <v>106</v>
      </c>
      <c r="E172" s="15">
        <v>75.7</v>
      </c>
      <c r="F172" s="15">
        <v>45.2</v>
      </c>
    </row>
    <row r="173" spans="1:8" ht="21.4" hidden="1">
      <c r="A173" s="21" t="s">
        <v>132</v>
      </c>
      <c r="B173" s="2" t="s">
        <v>42</v>
      </c>
      <c r="C173" s="2" t="s">
        <v>128</v>
      </c>
      <c r="D173" s="2"/>
      <c r="E173" s="15">
        <f>E174</f>
        <v>0</v>
      </c>
      <c r="F173" s="15">
        <f>F174</f>
        <v>0</v>
      </c>
    </row>
    <row r="174" spans="1:8" hidden="1">
      <c r="A174" s="1" t="s">
        <v>141</v>
      </c>
      <c r="B174" s="2" t="s">
        <v>42</v>
      </c>
      <c r="C174" s="2" t="s">
        <v>128</v>
      </c>
      <c r="D174" s="2" t="s">
        <v>8</v>
      </c>
      <c r="E174" s="15"/>
      <c r="F174" s="15"/>
    </row>
    <row r="175" spans="1:8">
      <c r="A175" s="11" t="s">
        <v>46</v>
      </c>
      <c r="B175" s="10" t="s">
        <v>45</v>
      </c>
      <c r="C175" s="10"/>
      <c r="D175" s="10"/>
      <c r="E175" s="14">
        <f>E176</f>
        <v>290</v>
      </c>
      <c r="F175" s="14">
        <f>F176</f>
        <v>186.2</v>
      </c>
    </row>
    <row r="176" spans="1:8" s="13" customFormat="1" ht="12.85" customHeight="1">
      <c r="A176" s="1" t="s">
        <v>111</v>
      </c>
      <c r="B176" s="2" t="s">
        <v>45</v>
      </c>
      <c r="C176" s="2" t="s">
        <v>112</v>
      </c>
      <c r="D176" s="2"/>
      <c r="E176" s="15">
        <f>E177</f>
        <v>290</v>
      </c>
      <c r="F176" s="15">
        <f>F177</f>
        <v>186.2</v>
      </c>
    </row>
    <row r="177" spans="1:6" ht="12.85" customHeight="1">
      <c r="A177" s="1" t="s">
        <v>141</v>
      </c>
      <c r="B177" s="2" t="s">
        <v>45</v>
      </c>
      <c r="C177" s="2" t="s">
        <v>112</v>
      </c>
      <c r="D177" s="2" t="s">
        <v>8</v>
      </c>
      <c r="E177" s="15">
        <v>290</v>
      </c>
      <c r="F177" s="15">
        <v>186.2</v>
      </c>
    </row>
    <row r="178" spans="1:6" s="12" customFormat="1" ht="18" customHeight="1">
      <c r="A178" s="11" t="s">
        <v>57</v>
      </c>
      <c r="B178" s="10" t="s">
        <v>47</v>
      </c>
      <c r="C178" s="10"/>
      <c r="D178" s="10"/>
      <c r="E178" s="14">
        <f>E179+E182</f>
        <v>457.3</v>
      </c>
      <c r="F178" s="14">
        <f>F179+F182</f>
        <v>308.8</v>
      </c>
    </row>
    <row r="179" spans="1:6" ht="13.55" customHeight="1">
      <c r="A179" s="11" t="s">
        <v>49</v>
      </c>
      <c r="B179" s="10" t="s">
        <v>48</v>
      </c>
      <c r="C179" s="10"/>
      <c r="D179" s="10"/>
      <c r="E179" s="14">
        <f t="shared" ref="E179:F180" si="1">E180</f>
        <v>412</v>
      </c>
      <c r="F179" s="14">
        <f t="shared" si="1"/>
        <v>308.8</v>
      </c>
    </row>
    <row r="180" spans="1:6" ht="21.4">
      <c r="A180" s="1" t="s">
        <v>113</v>
      </c>
      <c r="B180" s="2" t="s">
        <v>48</v>
      </c>
      <c r="C180" s="2" t="s">
        <v>114</v>
      </c>
      <c r="D180" s="2"/>
      <c r="E180" s="15">
        <f t="shared" si="1"/>
        <v>412</v>
      </c>
      <c r="F180" s="15">
        <f>F181</f>
        <v>308.8</v>
      </c>
    </row>
    <row r="181" spans="1:6" ht="21.4">
      <c r="A181" s="1" t="s">
        <v>51</v>
      </c>
      <c r="B181" s="2" t="s">
        <v>48</v>
      </c>
      <c r="C181" s="2" t="s">
        <v>114</v>
      </c>
      <c r="D181" s="2" t="s">
        <v>50</v>
      </c>
      <c r="E181" s="15">
        <v>412</v>
      </c>
      <c r="F181" s="15">
        <v>308.8</v>
      </c>
    </row>
    <row r="182" spans="1:6" ht="13.55" customHeight="1">
      <c r="A182" s="11" t="s">
        <v>208</v>
      </c>
      <c r="B182" s="10" t="s">
        <v>207</v>
      </c>
      <c r="C182" s="10"/>
      <c r="D182" s="10"/>
      <c r="E182" s="14">
        <f>E183</f>
        <v>45.3</v>
      </c>
      <c r="F182" s="14">
        <f>F183</f>
        <v>0</v>
      </c>
    </row>
    <row r="183" spans="1:6">
      <c r="A183" s="1" t="s">
        <v>211</v>
      </c>
      <c r="B183" s="2" t="s">
        <v>207</v>
      </c>
      <c r="C183" s="2" t="s">
        <v>209</v>
      </c>
      <c r="D183" s="2"/>
      <c r="E183" s="15">
        <f>E184</f>
        <v>45.3</v>
      </c>
      <c r="F183" s="15">
        <f>F184</f>
        <v>0</v>
      </c>
    </row>
    <row r="184" spans="1:6">
      <c r="A184" s="1" t="s">
        <v>212</v>
      </c>
      <c r="B184" s="2" t="s">
        <v>207</v>
      </c>
      <c r="C184" s="2" t="s">
        <v>209</v>
      </c>
      <c r="D184" s="2" t="s">
        <v>210</v>
      </c>
      <c r="E184" s="15">
        <v>45.3</v>
      </c>
      <c r="F184" s="15">
        <v>0</v>
      </c>
    </row>
    <row r="185" spans="1:6" ht="12.85" customHeight="1">
      <c r="A185" s="11" t="s">
        <v>53</v>
      </c>
      <c r="B185" s="10" t="s">
        <v>52</v>
      </c>
      <c r="C185" s="10"/>
      <c r="D185" s="10"/>
      <c r="E185" s="14">
        <f>E186+E192</f>
        <v>412.5</v>
      </c>
      <c r="F185" s="14">
        <f>F186+F192</f>
        <v>314.20000000000005</v>
      </c>
    </row>
    <row r="186" spans="1:6" ht="12.85" customHeight="1">
      <c r="A186" s="11" t="s">
        <v>55</v>
      </c>
      <c r="B186" s="10" t="s">
        <v>54</v>
      </c>
      <c r="C186" s="10"/>
      <c r="D186" s="10"/>
      <c r="E186" s="14">
        <f>E187</f>
        <v>322.5</v>
      </c>
      <c r="F186" s="14">
        <f>F187</f>
        <v>309.30000000000007</v>
      </c>
    </row>
    <row r="187" spans="1:6" ht="14.3" customHeight="1">
      <c r="A187" s="1" t="s">
        <v>104</v>
      </c>
      <c r="B187" s="2" t="s">
        <v>54</v>
      </c>
      <c r="C187" s="2" t="s">
        <v>115</v>
      </c>
      <c r="D187" s="2"/>
      <c r="E187" s="15">
        <f>SUM(E188:E190)</f>
        <v>322.5</v>
      </c>
      <c r="F187" s="15">
        <f>SUM(F188:F190)</f>
        <v>309.30000000000007</v>
      </c>
    </row>
    <row r="188" spans="1:6" ht="14.3" customHeight="1">
      <c r="A188" s="1" t="s">
        <v>124</v>
      </c>
      <c r="B188" s="2" t="s">
        <v>54</v>
      </c>
      <c r="C188" s="2" t="s">
        <v>115</v>
      </c>
      <c r="D188" s="2" t="s">
        <v>44</v>
      </c>
      <c r="E188" s="15">
        <v>231.5</v>
      </c>
      <c r="F188" s="15">
        <v>231.3</v>
      </c>
    </row>
    <row r="189" spans="1:6" ht="26.2" customHeight="1">
      <c r="A189" s="1" t="s">
        <v>125</v>
      </c>
      <c r="B189" s="2" t="s">
        <v>54</v>
      </c>
      <c r="C189" s="2" t="s">
        <v>115</v>
      </c>
      <c r="D189" s="2" t="s">
        <v>106</v>
      </c>
      <c r="E189" s="15">
        <v>67.400000000000006</v>
      </c>
      <c r="F189" s="15">
        <v>64.400000000000006</v>
      </c>
    </row>
    <row r="190" spans="1:6" ht="16.600000000000001" customHeight="1">
      <c r="A190" s="1" t="s">
        <v>141</v>
      </c>
      <c r="B190" s="2" t="s">
        <v>54</v>
      </c>
      <c r="C190" s="2" t="s">
        <v>115</v>
      </c>
      <c r="D190" s="2" t="s">
        <v>8</v>
      </c>
      <c r="E190" s="15">
        <v>23.6</v>
      </c>
      <c r="F190" s="15">
        <v>13.6</v>
      </c>
    </row>
    <row r="191" spans="1:6" ht="21.75" customHeight="1">
      <c r="A191" s="1" t="s">
        <v>175</v>
      </c>
      <c r="B191" s="2" t="s">
        <v>54</v>
      </c>
      <c r="C191" s="2" t="s">
        <v>116</v>
      </c>
      <c r="D191" s="2"/>
      <c r="E191" s="15">
        <f>E192</f>
        <v>90</v>
      </c>
      <c r="F191" s="15">
        <f>F192</f>
        <v>4.9000000000000004</v>
      </c>
    </row>
    <row r="192" spans="1:6" ht="21.4">
      <c r="A192" s="1" t="s">
        <v>161</v>
      </c>
      <c r="B192" s="2" t="s">
        <v>54</v>
      </c>
      <c r="C192" s="2" t="s">
        <v>116</v>
      </c>
      <c r="D192" s="2" t="s">
        <v>174</v>
      </c>
      <c r="E192" s="15">
        <v>90</v>
      </c>
      <c r="F192" s="15">
        <v>4.9000000000000004</v>
      </c>
    </row>
    <row r="193" spans="1:6" ht="12.85" customHeight="1">
      <c r="A193" s="22" t="s">
        <v>56</v>
      </c>
      <c r="B193" s="17"/>
      <c r="C193" s="17"/>
      <c r="D193" s="17"/>
      <c r="E193" s="18">
        <f>E9+E61+E67+E74+E97+E144+E148+E178+E185</f>
        <v>48405.299999999996</v>
      </c>
      <c r="F193" s="18">
        <f>F9+F61+F67+F74+F97+F144+F148+F178+F185</f>
        <v>20457.000000000004</v>
      </c>
    </row>
  </sheetData>
  <mergeCells count="3">
    <mergeCell ref="A5:E5"/>
    <mergeCell ref="B1:F1"/>
    <mergeCell ref="A4:F4"/>
  </mergeCells>
  <pageMargins left="0.59055118110236227" right="0.23622047244094491" top="0.35433070866141736" bottom="0.27559055118110237" header="0.11811023622047245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FF81-F3B1-4405-A1F8-96793F1F70D8}">
  <dimension ref="A1:H332"/>
  <sheetViews>
    <sheetView topLeftCell="A194" zoomScale="144" zoomScaleNormal="144" workbookViewId="0">
      <selection activeCell="E52" sqref="E52"/>
    </sheetView>
  </sheetViews>
  <sheetFormatPr defaultColWidth="7.875" defaultRowHeight="14.3"/>
  <cols>
    <col min="1" max="1" width="56.375" style="55" customWidth="1"/>
    <col min="2" max="2" width="9.875" style="25" customWidth="1"/>
    <col min="3" max="3" width="5" style="25" customWidth="1"/>
    <col min="4" max="4" width="5.5" style="25" customWidth="1"/>
    <col min="5" max="5" width="9.25" style="25" customWidth="1"/>
    <col min="6" max="6" width="9" style="25" customWidth="1"/>
    <col min="7" max="16384" width="7.875" style="25"/>
  </cols>
  <sheetData>
    <row r="1" spans="1:8" ht="25.5" hidden="1" customHeight="1">
      <c r="A1" s="23"/>
      <c r="B1" s="84"/>
      <c r="C1" s="84"/>
      <c r="D1" s="84"/>
      <c r="E1" s="24"/>
    </row>
    <row r="2" spans="1:8" ht="25.5" hidden="1" customHeight="1">
      <c r="A2" s="23"/>
      <c r="B2" s="84"/>
      <c r="C2" s="84"/>
      <c r="D2" s="84"/>
      <c r="E2" s="24"/>
    </row>
    <row r="3" spans="1:8" ht="25.5" hidden="1" customHeight="1">
      <c r="A3" s="23"/>
      <c r="B3" s="84"/>
      <c r="C3" s="84"/>
      <c r="D3" s="84"/>
      <c r="E3" s="24"/>
    </row>
    <row r="4" spans="1:8" ht="25.5" hidden="1" customHeight="1">
      <c r="A4" s="26"/>
      <c r="B4" s="84"/>
      <c r="C4" s="84"/>
      <c r="D4" s="84"/>
      <c r="E4" s="24"/>
    </row>
    <row r="5" spans="1:8" ht="25.5" hidden="1" customHeight="1">
      <c r="A5" s="26"/>
      <c r="B5" s="84"/>
      <c r="C5" s="84"/>
      <c r="D5" s="84"/>
      <c r="E5" s="24"/>
    </row>
    <row r="6" spans="1:8" ht="25.5" hidden="1" customHeight="1">
      <c r="A6" s="26"/>
      <c r="B6" s="85"/>
      <c r="C6" s="85"/>
      <c r="D6" s="85"/>
      <c r="E6" s="24"/>
    </row>
    <row r="7" spans="1:8" ht="90.55" customHeight="1">
      <c r="A7" s="27"/>
      <c r="B7" s="81" t="s">
        <v>225</v>
      </c>
      <c r="C7" s="81"/>
      <c r="D7" s="81"/>
      <c r="E7" s="81"/>
      <c r="F7" s="81"/>
    </row>
    <row r="8" spans="1:8" ht="35.299999999999997" customHeight="1">
      <c r="A8" s="82" t="s">
        <v>226</v>
      </c>
      <c r="B8" s="82"/>
      <c r="C8" s="82"/>
      <c r="D8" s="82"/>
      <c r="E8" s="83"/>
    </row>
    <row r="9" spans="1:8" ht="53.5" customHeight="1">
      <c r="A9" s="83"/>
      <c r="B9" s="83"/>
      <c r="C9" s="83"/>
      <c r="D9" s="83"/>
      <c r="E9" s="83"/>
    </row>
    <row r="10" spans="1:8" ht="11.4" customHeight="1">
      <c r="A10" s="28"/>
      <c r="B10" s="28"/>
      <c r="C10" s="28"/>
      <c r="D10" s="28"/>
      <c r="E10" s="28"/>
      <c r="F10" s="29" t="s">
        <v>227</v>
      </c>
    </row>
    <row r="11" spans="1:8" s="34" customFormat="1" ht="52.75" customHeight="1">
      <c r="A11" s="30" t="s">
        <v>228</v>
      </c>
      <c r="B11" s="30" t="s">
        <v>2</v>
      </c>
      <c r="C11" s="30" t="s">
        <v>3</v>
      </c>
      <c r="D11" s="31" t="s">
        <v>1</v>
      </c>
      <c r="E11" s="32" t="s">
        <v>229</v>
      </c>
      <c r="F11" s="33" t="s">
        <v>230</v>
      </c>
    </row>
    <row r="12" spans="1:8" ht="20">
      <c r="A12" s="35" t="s">
        <v>231</v>
      </c>
      <c r="B12" s="36" t="s">
        <v>232</v>
      </c>
      <c r="C12" s="37"/>
      <c r="D12" s="36"/>
      <c r="E12" s="38">
        <f t="shared" ref="E12:F14" si="0">E13</f>
        <v>50</v>
      </c>
      <c r="F12" s="38">
        <f t="shared" si="0"/>
        <v>26.9</v>
      </c>
    </row>
    <row r="13" spans="1:8" ht="21.4">
      <c r="A13" s="39" t="s">
        <v>233</v>
      </c>
      <c r="B13" s="40" t="s">
        <v>234</v>
      </c>
      <c r="C13" s="41"/>
      <c r="D13" s="40"/>
      <c r="E13" s="42">
        <f t="shared" si="0"/>
        <v>50</v>
      </c>
      <c r="F13" s="42">
        <f t="shared" si="0"/>
        <v>26.9</v>
      </c>
    </row>
    <row r="14" spans="1:8">
      <c r="A14" s="39" t="s">
        <v>140</v>
      </c>
      <c r="B14" s="40" t="s">
        <v>235</v>
      </c>
      <c r="C14" s="41"/>
      <c r="D14" s="40"/>
      <c r="E14" s="42">
        <f t="shared" si="0"/>
        <v>50</v>
      </c>
      <c r="F14" s="42">
        <f t="shared" si="0"/>
        <v>26.9</v>
      </c>
    </row>
    <row r="15" spans="1:8" ht="21.4">
      <c r="A15" s="39" t="s">
        <v>236</v>
      </c>
      <c r="B15" s="40" t="s">
        <v>235</v>
      </c>
      <c r="C15" s="41" t="s">
        <v>237</v>
      </c>
      <c r="D15" s="40" t="s">
        <v>238</v>
      </c>
      <c r="E15" s="42">
        <v>50</v>
      </c>
      <c r="F15" s="42">
        <v>26.9</v>
      </c>
    </row>
    <row r="16" spans="1:8" ht="20">
      <c r="A16" s="35" t="s">
        <v>239</v>
      </c>
      <c r="B16" s="36" t="s">
        <v>240</v>
      </c>
      <c r="C16" s="37"/>
      <c r="D16" s="36"/>
      <c r="E16" s="38">
        <f>E17+E28+E37+E47</f>
        <v>3549.2</v>
      </c>
      <c r="F16" s="38">
        <f>F17+F28+F37+F47</f>
        <v>2386.8999999999996</v>
      </c>
      <c r="G16" s="25" t="s">
        <v>218</v>
      </c>
      <c r="H16" s="25" t="s">
        <v>219</v>
      </c>
    </row>
    <row r="17" spans="1:8" ht="20">
      <c r="A17" s="35" t="s">
        <v>241</v>
      </c>
      <c r="B17" s="36" t="s">
        <v>242</v>
      </c>
      <c r="C17" s="37"/>
      <c r="D17" s="36"/>
      <c r="E17" s="38">
        <f>E18</f>
        <v>1959.8</v>
      </c>
      <c r="F17" s="38">
        <f>F18</f>
        <v>1255.5</v>
      </c>
      <c r="G17" s="25" t="s">
        <v>218</v>
      </c>
    </row>
    <row r="18" spans="1:8" ht="15" customHeight="1">
      <c r="A18" s="39" t="s">
        <v>243</v>
      </c>
      <c r="B18" s="40" t="s">
        <v>244</v>
      </c>
      <c r="C18" s="41"/>
      <c r="D18" s="40"/>
      <c r="E18" s="42">
        <f>E19+E23+E25</f>
        <v>1959.8</v>
      </c>
      <c r="F18" s="42">
        <f>F19+F23+F25</f>
        <v>1255.5</v>
      </c>
    </row>
    <row r="19" spans="1:8" ht="15" customHeight="1">
      <c r="A19" s="39" t="s">
        <v>104</v>
      </c>
      <c r="B19" s="40" t="s">
        <v>245</v>
      </c>
      <c r="C19" s="41"/>
      <c r="D19" s="40"/>
      <c r="E19" s="42">
        <f>SUM(E20:E22)</f>
        <v>691</v>
      </c>
      <c r="F19" s="42">
        <f>SUM(F20:F22)</f>
        <v>457.8</v>
      </c>
    </row>
    <row r="20" spans="1:8" ht="15" customHeight="1">
      <c r="A20" s="43" t="s">
        <v>124</v>
      </c>
      <c r="B20" s="40" t="s">
        <v>245</v>
      </c>
      <c r="C20" s="41">
        <v>111</v>
      </c>
      <c r="D20" s="40" t="s">
        <v>42</v>
      </c>
      <c r="E20" s="42">
        <v>365</v>
      </c>
      <c r="F20" s="42">
        <v>256.5</v>
      </c>
    </row>
    <row r="21" spans="1:8" ht="21.4">
      <c r="A21" s="43" t="s">
        <v>125</v>
      </c>
      <c r="B21" s="40" t="s">
        <v>245</v>
      </c>
      <c r="C21" s="41">
        <v>119</v>
      </c>
      <c r="D21" s="40" t="s">
        <v>42</v>
      </c>
      <c r="E21" s="42">
        <v>176</v>
      </c>
      <c r="F21" s="42">
        <v>124.8</v>
      </c>
    </row>
    <row r="22" spans="1:8" ht="21.4">
      <c r="A22" s="39" t="s">
        <v>246</v>
      </c>
      <c r="B22" s="40" t="s">
        <v>245</v>
      </c>
      <c r="C22" s="41">
        <v>244</v>
      </c>
      <c r="D22" s="40" t="s">
        <v>42</v>
      </c>
      <c r="E22" s="42">
        <v>150</v>
      </c>
      <c r="F22" s="42">
        <v>76.5</v>
      </c>
    </row>
    <row r="23" spans="1:8" ht="15" customHeight="1">
      <c r="A23" s="43" t="s">
        <v>111</v>
      </c>
      <c r="B23" s="40" t="s">
        <v>247</v>
      </c>
      <c r="C23" s="41"/>
      <c r="D23" s="40"/>
      <c r="E23" s="42">
        <f>E24</f>
        <v>290</v>
      </c>
      <c r="F23" s="42">
        <f>F24</f>
        <v>186.2</v>
      </c>
    </row>
    <row r="24" spans="1:8" ht="15" customHeight="1">
      <c r="A24" s="43" t="s">
        <v>141</v>
      </c>
      <c r="B24" s="40" t="s">
        <v>247</v>
      </c>
      <c r="C24" s="41">
        <v>244</v>
      </c>
      <c r="D24" s="40" t="s">
        <v>45</v>
      </c>
      <c r="E24" s="42">
        <v>290</v>
      </c>
      <c r="F24" s="42">
        <v>186.2</v>
      </c>
    </row>
    <row r="25" spans="1:8" ht="21.4">
      <c r="A25" s="39" t="s">
        <v>107</v>
      </c>
      <c r="B25" s="40" t="s">
        <v>248</v>
      </c>
      <c r="C25" s="41"/>
      <c r="D25" s="40"/>
      <c r="E25" s="42">
        <f>E26+E27</f>
        <v>978.8</v>
      </c>
      <c r="F25" s="42">
        <f>F26+F27</f>
        <v>611.5</v>
      </c>
    </row>
    <row r="26" spans="1:8" ht="15" customHeight="1">
      <c r="A26" s="43" t="s">
        <v>124</v>
      </c>
      <c r="B26" s="40" t="s">
        <v>248</v>
      </c>
      <c r="C26" s="41">
        <v>111</v>
      </c>
      <c r="D26" s="40" t="s">
        <v>42</v>
      </c>
      <c r="E26" s="42">
        <v>751.6</v>
      </c>
      <c r="F26" s="42">
        <v>517.9</v>
      </c>
    </row>
    <row r="27" spans="1:8" ht="21.4">
      <c r="A27" s="43" t="s">
        <v>125</v>
      </c>
      <c r="B27" s="40" t="s">
        <v>248</v>
      </c>
      <c r="C27" s="41">
        <v>119</v>
      </c>
      <c r="D27" s="40" t="s">
        <v>42</v>
      </c>
      <c r="E27" s="42">
        <v>227.2</v>
      </c>
      <c r="F27" s="42">
        <v>93.6</v>
      </c>
    </row>
    <row r="28" spans="1:8" ht="18" customHeight="1">
      <c r="A28" s="35" t="s">
        <v>249</v>
      </c>
      <c r="B28" s="36" t="s">
        <v>250</v>
      </c>
      <c r="C28" s="37"/>
      <c r="D28" s="36"/>
      <c r="E28" s="38">
        <f>E29</f>
        <v>394.90000000000003</v>
      </c>
      <c r="F28" s="38">
        <f>F29</f>
        <v>344.6</v>
      </c>
    </row>
    <row r="29" spans="1:8" ht="15" customHeight="1">
      <c r="A29" s="39" t="s">
        <v>251</v>
      </c>
      <c r="B29" s="40" t="s">
        <v>252</v>
      </c>
      <c r="C29" s="41"/>
      <c r="D29" s="40"/>
      <c r="E29" s="42">
        <f>E30+E34</f>
        <v>394.90000000000003</v>
      </c>
      <c r="F29" s="42">
        <f>F30+F34</f>
        <v>344.6</v>
      </c>
    </row>
    <row r="30" spans="1:8" ht="15" customHeight="1">
      <c r="A30" s="39" t="s">
        <v>108</v>
      </c>
      <c r="B30" s="40" t="s">
        <v>253</v>
      </c>
      <c r="C30" s="41"/>
      <c r="D30" s="40"/>
      <c r="E30" s="42">
        <f>SUM(E31:E33)</f>
        <v>394.1</v>
      </c>
      <c r="F30" s="42">
        <f>SUM(F31:F33)</f>
        <v>344.6</v>
      </c>
    </row>
    <row r="31" spans="1:8" ht="15" customHeight="1">
      <c r="A31" s="43" t="s">
        <v>124</v>
      </c>
      <c r="B31" s="40" t="s">
        <v>253</v>
      </c>
      <c r="C31" s="41">
        <v>111</v>
      </c>
      <c r="D31" s="40" t="s">
        <v>42</v>
      </c>
      <c r="E31" s="42">
        <v>207.7</v>
      </c>
      <c r="F31" s="42">
        <v>169.1</v>
      </c>
      <c r="H31" s="25" t="s">
        <v>219</v>
      </c>
    </row>
    <row r="32" spans="1:8" ht="21.4">
      <c r="A32" s="43" t="s">
        <v>125</v>
      </c>
      <c r="B32" s="40" t="s">
        <v>253</v>
      </c>
      <c r="C32" s="41">
        <v>119</v>
      </c>
      <c r="D32" s="40" t="s">
        <v>42</v>
      </c>
      <c r="E32" s="42">
        <v>62.8</v>
      </c>
      <c r="F32" s="42">
        <v>51.9</v>
      </c>
    </row>
    <row r="33" spans="1:8" ht="15" customHeight="1">
      <c r="A33" s="43" t="s">
        <v>141</v>
      </c>
      <c r="B33" s="40" t="s">
        <v>253</v>
      </c>
      <c r="C33" s="41">
        <v>244</v>
      </c>
      <c r="D33" s="40" t="s">
        <v>42</v>
      </c>
      <c r="E33" s="42">
        <v>123.6</v>
      </c>
      <c r="F33" s="42">
        <v>123.6</v>
      </c>
    </row>
    <row r="34" spans="1:8" ht="21.4">
      <c r="A34" s="39" t="s">
        <v>107</v>
      </c>
      <c r="B34" s="40" t="s">
        <v>254</v>
      </c>
      <c r="C34" s="41"/>
      <c r="D34" s="40"/>
      <c r="E34" s="42">
        <f>SUM(E35:E36)</f>
        <v>0.8</v>
      </c>
      <c r="F34" s="42">
        <f>SUM(F35:F36)</f>
        <v>0</v>
      </c>
    </row>
    <row r="35" spans="1:8" ht="15" customHeight="1">
      <c r="A35" s="43" t="s">
        <v>124</v>
      </c>
      <c r="B35" s="40" t="s">
        <v>254</v>
      </c>
      <c r="C35" s="41">
        <v>111</v>
      </c>
      <c r="D35" s="40" t="s">
        <v>42</v>
      </c>
      <c r="E35" s="42">
        <v>0.8</v>
      </c>
      <c r="F35" s="42">
        <v>0</v>
      </c>
    </row>
    <row r="36" spans="1:8" ht="21.4" hidden="1">
      <c r="A36" s="43" t="s">
        <v>125</v>
      </c>
      <c r="B36" s="40" t="s">
        <v>254</v>
      </c>
      <c r="C36" s="41">
        <v>119</v>
      </c>
      <c r="D36" s="40" t="s">
        <v>42</v>
      </c>
      <c r="E36" s="42">
        <v>0</v>
      </c>
      <c r="F36" s="42">
        <v>0</v>
      </c>
    </row>
    <row r="37" spans="1:8" ht="18" customHeight="1">
      <c r="A37" s="35" t="s">
        <v>255</v>
      </c>
      <c r="B37" s="36" t="s">
        <v>256</v>
      </c>
      <c r="C37" s="37"/>
      <c r="D37" s="36"/>
      <c r="E37" s="38">
        <f>E38</f>
        <v>782</v>
      </c>
      <c r="F37" s="38">
        <f>F38</f>
        <v>472.6</v>
      </c>
    </row>
    <row r="38" spans="1:8" ht="15" customHeight="1">
      <c r="A38" s="39" t="s">
        <v>257</v>
      </c>
      <c r="B38" s="40" t="s">
        <v>258</v>
      </c>
      <c r="C38" s="41"/>
      <c r="D38" s="40"/>
      <c r="E38" s="42">
        <f>E39+E44</f>
        <v>782</v>
      </c>
      <c r="F38" s="42">
        <f>F39+F44</f>
        <v>472.6</v>
      </c>
    </row>
    <row r="39" spans="1:8" ht="15" customHeight="1">
      <c r="A39" s="39" t="s">
        <v>104</v>
      </c>
      <c r="B39" s="40" t="s">
        <v>259</v>
      </c>
      <c r="C39" s="41"/>
      <c r="D39" s="40"/>
      <c r="E39" s="42">
        <f>SUM(E40:E43)</f>
        <v>455.5</v>
      </c>
      <c r="F39" s="42">
        <f>SUM(F40:F43)</f>
        <v>238.10000000000002</v>
      </c>
    </row>
    <row r="40" spans="1:8" ht="15" customHeight="1">
      <c r="A40" s="43" t="s">
        <v>124</v>
      </c>
      <c r="B40" s="40" t="s">
        <v>259</v>
      </c>
      <c r="C40" s="41">
        <v>111</v>
      </c>
      <c r="D40" s="40" t="s">
        <v>42</v>
      </c>
      <c r="E40" s="42">
        <v>207.7</v>
      </c>
      <c r="F40" s="42">
        <v>124.6</v>
      </c>
    </row>
    <row r="41" spans="1:8" ht="21.4">
      <c r="A41" s="43" t="s">
        <v>161</v>
      </c>
      <c r="B41" s="40" t="s">
        <v>259</v>
      </c>
      <c r="C41" s="41">
        <v>112</v>
      </c>
      <c r="D41" s="40" t="s">
        <v>42</v>
      </c>
      <c r="E41" s="42">
        <v>10</v>
      </c>
      <c r="F41" s="42">
        <v>1.7</v>
      </c>
    </row>
    <row r="42" spans="1:8" ht="21.4">
      <c r="A42" s="43" t="s">
        <v>125</v>
      </c>
      <c r="B42" s="40" t="s">
        <v>259</v>
      </c>
      <c r="C42" s="41">
        <v>119</v>
      </c>
      <c r="D42" s="40" t="s">
        <v>42</v>
      </c>
      <c r="E42" s="42">
        <v>62.8</v>
      </c>
      <c r="F42" s="42">
        <v>46.6</v>
      </c>
    </row>
    <row r="43" spans="1:8">
      <c r="A43" s="43" t="s">
        <v>141</v>
      </c>
      <c r="B43" s="40" t="s">
        <v>259</v>
      </c>
      <c r="C43" s="41">
        <v>244</v>
      </c>
      <c r="D43" s="40" t="s">
        <v>42</v>
      </c>
      <c r="E43" s="42">
        <v>175</v>
      </c>
      <c r="F43" s="42">
        <v>65.2</v>
      </c>
    </row>
    <row r="44" spans="1:8" ht="21.4">
      <c r="A44" s="39" t="s">
        <v>107</v>
      </c>
      <c r="B44" s="40" t="s">
        <v>260</v>
      </c>
      <c r="C44" s="41"/>
      <c r="D44" s="40"/>
      <c r="E44" s="42">
        <f>SUM(E45:E46)</f>
        <v>326.5</v>
      </c>
      <c r="F44" s="42">
        <f>SUM(F45:F46)</f>
        <v>234.5</v>
      </c>
    </row>
    <row r="45" spans="1:8">
      <c r="A45" s="43" t="s">
        <v>124</v>
      </c>
      <c r="B45" s="40" t="s">
        <v>260</v>
      </c>
      <c r="C45" s="41">
        <v>111</v>
      </c>
      <c r="D45" s="40" t="s">
        <v>42</v>
      </c>
      <c r="E45" s="42">
        <v>250.8</v>
      </c>
      <c r="F45" s="44">
        <v>189.3</v>
      </c>
      <c r="H45" s="25" t="s">
        <v>219</v>
      </c>
    </row>
    <row r="46" spans="1:8" ht="21.4">
      <c r="A46" s="43" t="s">
        <v>125</v>
      </c>
      <c r="B46" s="40" t="s">
        <v>260</v>
      </c>
      <c r="C46" s="41">
        <v>119</v>
      </c>
      <c r="D46" s="40" t="s">
        <v>42</v>
      </c>
      <c r="E46" s="42">
        <v>75.7</v>
      </c>
      <c r="F46" s="44">
        <v>45.2</v>
      </c>
    </row>
    <row r="47" spans="1:8">
      <c r="A47" s="35" t="s">
        <v>261</v>
      </c>
      <c r="B47" s="36" t="s">
        <v>262</v>
      </c>
      <c r="C47" s="37"/>
      <c r="D47" s="36"/>
      <c r="E47" s="38">
        <f>E48</f>
        <v>412.5</v>
      </c>
      <c r="F47" s="45">
        <f>F48</f>
        <v>314.20000000000005</v>
      </c>
      <c r="H47" s="25" t="s">
        <v>219</v>
      </c>
    </row>
    <row r="48" spans="1:8" ht="21.4">
      <c r="A48" s="39" t="s">
        <v>263</v>
      </c>
      <c r="B48" s="40" t="s">
        <v>264</v>
      </c>
      <c r="C48" s="41"/>
      <c r="D48" s="40"/>
      <c r="E48" s="42">
        <f>E49+E53</f>
        <v>412.5</v>
      </c>
      <c r="F48" s="44">
        <f>F49+F53</f>
        <v>314.20000000000005</v>
      </c>
      <c r="H48" s="25" t="s">
        <v>219</v>
      </c>
    </row>
    <row r="49" spans="1:6" ht="15" customHeight="1">
      <c r="A49" s="39" t="s">
        <v>104</v>
      </c>
      <c r="B49" s="40" t="s">
        <v>265</v>
      </c>
      <c r="C49" s="41"/>
      <c r="D49" s="40"/>
      <c r="E49" s="42">
        <f>SUM(E50:E52)</f>
        <v>322.5</v>
      </c>
      <c r="F49" s="42">
        <f>SUM(F50:F52)</f>
        <v>309.30000000000007</v>
      </c>
    </row>
    <row r="50" spans="1:6" ht="15" customHeight="1">
      <c r="A50" s="43" t="s">
        <v>124</v>
      </c>
      <c r="B50" s="40" t="s">
        <v>265</v>
      </c>
      <c r="C50" s="41" t="s">
        <v>266</v>
      </c>
      <c r="D50" s="40" t="s">
        <v>54</v>
      </c>
      <c r="E50" s="42">
        <v>231.5</v>
      </c>
      <c r="F50" s="44">
        <v>231.3</v>
      </c>
    </row>
    <row r="51" spans="1:6" ht="21.4">
      <c r="A51" s="43" t="s">
        <v>125</v>
      </c>
      <c r="B51" s="40" t="s">
        <v>265</v>
      </c>
      <c r="C51" s="41">
        <v>119</v>
      </c>
      <c r="D51" s="40" t="s">
        <v>54</v>
      </c>
      <c r="E51" s="42">
        <v>67.400000000000006</v>
      </c>
      <c r="F51" s="44">
        <v>64.400000000000006</v>
      </c>
    </row>
    <row r="52" spans="1:6">
      <c r="A52" s="43" t="s">
        <v>141</v>
      </c>
      <c r="B52" s="40" t="s">
        <v>265</v>
      </c>
      <c r="C52" s="41">
        <v>244</v>
      </c>
      <c r="D52" s="40" t="s">
        <v>54</v>
      </c>
      <c r="E52" s="42">
        <v>23.6</v>
      </c>
      <c r="F52" s="44">
        <v>13.6</v>
      </c>
    </row>
    <row r="53" spans="1:6">
      <c r="A53" s="39" t="s">
        <v>175</v>
      </c>
      <c r="B53" s="40" t="s">
        <v>267</v>
      </c>
      <c r="C53" s="41"/>
      <c r="D53" s="40"/>
      <c r="E53" s="42">
        <f>E54</f>
        <v>90</v>
      </c>
      <c r="F53" s="44">
        <f>F54</f>
        <v>4.9000000000000004</v>
      </c>
    </row>
    <row r="54" spans="1:6" ht="21.4">
      <c r="A54" s="43" t="s">
        <v>161</v>
      </c>
      <c r="B54" s="40" t="s">
        <v>267</v>
      </c>
      <c r="C54" s="41">
        <v>112</v>
      </c>
      <c r="D54" s="40" t="s">
        <v>54</v>
      </c>
      <c r="E54" s="42">
        <v>90</v>
      </c>
      <c r="F54" s="44">
        <v>4.9000000000000004</v>
      </c>
    </row>
    <row r="55" spans="1:6" ht="20">
      <c r="A55" s="35" t="s">
        <v>268</v>
      </c>
      <c r="B55" s="36" t="s">
        <v>269</v>
      </c>
      <c r="C55" s="37"/>
      <c r="D55" s="36"/>
      <c r="E55" s="38">
        <f>E56+E60+E66+E70</f>
        <v>4954.0999999999995</v>
      </c>
      <c r="F55" s="38">
        <f>F56+F60+F66+F70</f>
        <v>1535.9</v>
      </c>
    </row>
    <row r="56" spans="1:6">
      <c r="A56" s="35" t="s">
        <v>270</v>
      </c>
      <c r="B56" s="36" t="s">
        <v>271</v>
      </c>
      <c r="C56" s="37"/>
      <c r="D56" s="36"/>
      <c r="E56" s="38">
        <f t="shared" ref="E56:F58" si="1">E57</f>
        <v>102</v>
      </c>
      <c r="F56" s="38">
        <f t="shared" si="1"/>
        <v>25</v>
      </c>
    </row>
    <row r="57" spans="1:6">
      <c r="A57" s="39" t="s">
        <v>272</v>
      </c>
      <c r="B57" s="40" t="s">
        <v>273</v>
      </c>
      <c r="C57" s="41"/>
      <c r="D57" s="40"/>
      <c r="E57" s="42">
        <f t="shared" si="1"/>
        <v>102</v>
      </c>
      <c r="F57" s="42">
        <f t="shared" si="1"/>
        <v>25</v>
      </c>
    </row>
    <row r="58" spans="1:6" ht="21.4">
      <c r="A58" s="39" t="s">
        <v>220</v>
      </c>
      <c r="B58" s="40" t="s">
        <v>274</v>
      </c>
      <c r="C58" s="41"/>
      <c r="D58" s="40"/>
      <c r="E58" s="42">
        <f t="shared" si="1"/>
        <v>102</v>
      </c>
      <c r="F58" s="42">
        <f t="shared" si="1"/>
        <v>25</v>
      </c>
    </row>
    <row r="59" spans="1:6">
      <c r="A59" s="43" t="s">
        <v>141</v>
      </c>
      <c r="B59" s="40" t="s">
        <v>274</v>
      </c>
      <c r="C59" s="41">
        <v>244</v>
      </c>
      <c r="D59" s="40" t="s">
        <v>29</v>
      </c>
      <c r="E59" s="42">
        <v>102</v>
      </c>
      <c r="F59" s="44">
        <v>25</v>
      </c>
    </row>
    <row r="60" spans="1:6" ht="20">
      <c r="A60" s="35" t="s">
        <v>275</v>
      </c>
      <c r="B60" s="36" t="s">
        <v>276</v>
      </c>
      <c r="C60" s="37"/>
      <c r="D60" s="36"/>
      <c r="E60" s="38">
        <f>E61</f>
        <v>4627.7999999999993</v>
      </c>
      <c r="F60" s="45">
        <f>F61</f>
        <v>1423.9</v>
      </c>
    </row>
    <row r="61" spans="1:6" ht="32.1">
      <c r="A61" s="39" t="s">
        <v>277</v>
      </c>
      <c r="B61" s="40" t="s">
        <v>278</v>
      </c>
      <c r="C61" s="41"/>
      <c r="D61" s="40"/>
      <c r="E61" s="42">
        <f>E62+E64</f>
        <v>4627.7999999999993</v>
      </c>
      <c r="F61" s="42">
        <f>F62+F64</f>
        <v>1423.9</v>
      </c>
    </row>
    <row r="62" spans="1:6" ht="32.1">
      <c r="A62" s="43" t="s">
        <v>119</v>
      </c>
      <c r="B62" s="40" t="s">
        <v>279</v>
      </c>
      <c r="C62" s="41"/>
      <c r="D62" s="40"/>
      <c r="E62" s="42">
        <f>E63</f>
        <v>28.4</v>
      </c>
      <c r="F62" s="44">
        <f>F63</f>
        <v>0</v>
      </c>
    </row>
    <row r="63" spans="1:6">
      <c r="A63" s="43" t="s">
        <v>141</v>
      </c>
      <c r="B63" s="40" t="s">
        <v>279</v>
      </c>
      <c r="C63" s="41">
        <v>244</v>
      </c>
      <c r="D63" s="40" t="s">
        <v>25</v>
      </c>
      <c r="E63" s="42">
        <v>28.4</v>
      </c>
      <c r="F63" s="44">
        <v>0</v>
      </c>
    </row>
    <row r="64" spans="1:6" ht="32.1">
      <c r="A64" s="39" t="s">
        <v>186</v>
      </c>
      <c r="B64" s="40" t="s">
        <v>280</v>
      </c>
      <c r="C64" s="41"/>
      <c r="D64" s="40"/>
      <c r="E64" s="42">
        <f>E65</f>
        <v>4599.3999999999996</v>
      </c>
      <c r="F64" s="44">
        <f>F65</f>
        <v>1423.9</v>
      </c>
    </row>
    <row r="65" spans="1:6" ht="21.4">
      <c r="A65" s="43" t="s">
        <v>89</v>
      </c>
      <c r="B65" s="40" t="s">
        <v>280</v>
      </c>
      <c r="C65" s="41">
        <v>414</v>
      </c>
      <c r="D65" s="40" t="s">
        <v>25</v>
      </c>
      <c r="E65" s="42">
        <v>4599.3999999999996</v>
      </c>
      <c r="F65" s="44">
        <v>1423.9</v>
      </c>
    </row>
    <row r="66" spans="1:6">
      <c r="A66" s="35" t="s">
        <v>281</v>
      </c>
      <c r="B66" s="36" t="s">
        <v>282</v>
      </c>
      <c r="C66" s="37"/>
      <c r="D66" s="36"/>
      <c r="E66" s="38">
        <f t="shared" ref="E66:F68" si="2">E67</f>
        <v>179</v>
      </c>
      <c r="F66" s="45">
        <f t="shared" si="2"/>
        <v>87</v>
      </c>
    </row>
    <row r="67" spans="1:6">
      <c r="A67" s="43" t="s">
        <v>221</v>
      </c>
      <c r="B67" s="40" t="s">
        <v>283</v>
      </c>
      <c r="C67" s="41"/>
      <c r="D67" s="40"/>
      <c r="E67" s="42">
        <f t="shared" si="2"/>
        <v>179</v>
      </c>
      <c r="F67" s="44">
        <f t="shared" si="2"/>
        <v>87</v>
      </c>
    </row>
    <row r="68" spans="1:6">
      <c r="A68" s="43" t="s">
        <v>284</v>
      </c>
      <c r="B68" s="40" t="s">
        <v>285</v>
      </c>
      <c r="C68" s="41"/>
      <c r="D68" s="40"/>
      <c r="E68" s="42">
        <f t="shared" si="2"/>
        <v>179</v>
      </c>
      <c r="F68" s="44">
        <f t="shared" si="2"/>
        <v>87</v>
      </c>
    </row>
    <row r="69" spans="1:6">
      <c r="A69" s="43" t="s">
        <v>141</v>
      </c>
      <c r="B69" s="40" t="s">
        <v>285</v>
      </c>
      <c r="C69" s="41">
        <v>244</v>
      </c>
      <c r="D69" s="40" t="s">
        <v>29</v>
      </c>
      <c r="E69" s="42">
        <v>179</v>
      </c>
      <c r="F69" s="44">
        <v>87</v>
      </c>
    </row>
    <row r="70" spans="1:6" ht="15" customHeight="1">
      <c r="A70" s="43" t="s">
        <v>286</v>
      </c>
      <c r="B70" s="36" t="s">
        <v>287</v>
      </c>
      <c r="C70" s="37"/>
      <c r="D70" s="36"/>
      <c r="E70" s="38">
        <f t="shared" ref="E70:F72" si="3">E71</f>
        <v>45.3</v>
      </c>
      <c r="F70" s="45">
        <f t="shared" si="3"/>
        <v>0</v>
      </c>
    </row>
    <row r="71" spans="1:6" ht="21.4">
      <c r="A71" s="43" t="s">
        <v>288</v>
      </c>
      <c r="B71" s="40" t="s">
        <v>289</v>
      </c>
      <c r="C71" s="46"/>
      <c r="D71" s="47"/>
      <c r="E71" s="48">
        <f t="shared" si="3"/>
        <v>45.3</v>
      </c>
      <c r="F71" s="44">
        <f t="shared" si="3"/>
        <v>0</v>
      </c>
    </row>
    <row r="72" spans="1:6" ht="21.4">
      <c r="A72" s="43" t="s">
        <v>290</v>
      </c>
      <c r="B72" s="40" t="s">
        <v>291</v>
      </c>
      <c r="C72" s="46"/>
      <c r="D72" s="47"/>
      <c r="E72" s="48">
        <f t="shared" si="3"/>
        <v>45.3</v>
      </c>
      <c r="F72" s="44">
        <f t="shared" si="3"/>
        <v>0</v>
      </c>
    </row>
    <row r="73" spans="1:6">
      <c r="A73" s="43" t="s">
        <v>292</v>
      </c>
      <c r="B73" s="40" t="s">
        <v>291</v>
      </c>
      <c r="C73" s="41">
        <v>322</v>
      </c>
      <c r="D73" s="40" t="s">
        <v>207</v>
      </c>
      <c r="E73" s="42">
        <v>45.3</v>
      </c>
      <c r="F73" s="44">
        <v>0</v>
      </c>
    </row>
    <row r="74" spans="1:6" ht="39.25" customHeight="1">
      <c r="A74" s="35" t="s">
        <v>293</v>
      </c>
      <c r="B74" s="36" t="s">
        <v>294</v>
      </c>
      <c r="C74" s="37"/>
      <c r="D74" s="36"/>
      <c r="E74" s="38">
        <f>E75+E79</f>
        <v>16219.7</v>
      </c>
      <c r="F74" s="38">
        <f>F75+F79</f>
        <v>6272.6</v>
      </c>
    </row>
    <row r="75" spans="1:6">
      <c r="A75" s="35" t="s">
        <v>295</v>
      </c>
      <c r="B75" s="36" t="s">
        <v>296</v>
      </c>
      <c r="C75" s="37"/>
      <c r="D75" s="36"/>
      <c r="E75" s="38">
        <f t="shared" ref="E75:F77" si="4">E76</f>
        <v>80</v>
      </c>
      <c r="F75" s="38">
        <f t="shared" si="4"/>
        <v>0</v>
      </c>
    </row>
    <row r="76" spans="1:6" ht="21.4">
      <c r="A76" s="43" t="s">
        <v>297</v>
      </c>
      <c r="B76" s="40" t="s">
        <v>298</v>
      </c>
      <c r="C76" s="46"/>
      <c r="D76" s="47"/>
      <c r="E76" s="48">
        <f t="shared" si="4"/>
        <v>80</v>
      </c>
      <c r="F76" s="48">
        <f t="shared" si="4"/>
        <v>0</v>
      </c>
    </row>
    <row r="77" spans="1:6" ht="21.4">
      <c r="A77" s="39" t="s">
        <v>222</v>
      </c>
      <c r="B77" s="40" t="s">
        <v>299</v>
      </c>
      <c r="C77" s="41"/>
      <c r="D77" s="40"/>
      <c r="E77" s="42">
        <f t="shared" si="4"/>
        <v>80</v>
      </c>
      <c r="F77" s="42">
        <f t="shared" si="4"/>
        <v>0</v>
      </c>
    </row>
    <row r="78" spans="1:6">
      <c r="A78" s="43" t="s">
        <v>141</v>
      </c>
      <c r="B78" s="40" t="s">
        <v>299</v>
      </c>
      <c r="C78" s="41">
        <v>244</v>
      </c>
      <c r="D78" s="40" t="s">
        <v>33</v>
      </c>
      <c r="E78" s="42">
        <v>80</v>
      </c>
      <c r="F78" s="42">
        <v>0</v>
      </c>
    </row>
    <row r="79" spans="1:6">
      <c r="A79" s="35" t="s">
        <v>300</v>
      </c>
      <c r="B79" s="36" t="s">
        <v>301</v>
      </c>
      <c r="C79" s="37"/>
      <c r="D79" s="36"/>
      <c r="E79" s="38">
        <f>E80</f>
        <v>16139.7</v>
      </c>
      <c r="F79" s="38">
        <f>F80</f>
        <v>6272.6</v>
      </c>
    </row>
    <row r="80" spans="1:6">
      <c r="A80" s="39" t="s">
        <v>302</v>
      </c>
      <c r="B80" s="40" t="s">
        <v>303</v>
      </c>
      <c r="C80" s="41"/>
      <c r="D80" s="40"/>
      <c r="E80" s="42">
        <f>E81+E83+E85</f>
        <v>16139.7</v>
      </c>
      <c r="F80" s="42">
        <f>F81+F83+F85</f>
        <v>6272.6</v>
      </c>
    </row>
    <row r="81" spans="1:6">
      <c r="A81" s="39" t="s">
        <v>304</v>
      </c>
      <c r="B81" s="40" t="s">
        <v>305</v>
      </c>
      <c r="C81" s="41"/>
      <c r="D81" s="40"/>
      <c r="E81" s="42">
        <f>E82</f>
        <v>428</v>
      </c>
      <c r="F81" s="42">
        <f>F82</f>
        <v>10.6</v>
      </c>
    </row>
    <row r="82" spans="1:6">
      <c r="A82" s="43" t="s">
        <v>141</v>
      </c>
      <c r="B82" s="40" t="s">
        <v>305</v>
      </c>
      <c r="C82" s="41">
        <v>244</v>
      </c>
      <c r="D82" s="40" t="s">
        <v>33</v>
      </c>
      <c r="E82" s="42">
        <v>428</v>
      </c>
      <c r="F82" s="42">
        <v>10.6</v>
      </c>
    </row>
    <row r="83" spans="1:6">
      <c r="A83" s="43" t="s">
        <v>188</v>
      </c>
      <c r="B83" s="40" t="s">
        <v>306</v>
      </c>
      <c r="C83" s="41"/>
      <c r="D83" s="40"/>
      <c r="E83" s="42">
        <f>E84</f>
        <v>11567.7</v>
      </c>
      <c r="F83" s="42">
        <f>F84</f>
        <v>2743.3</v>
      </c>
    </row>
    <row r="84" spans="1:6" ht="21.4">
      <c r="A84" s="43" t="s">
        <v>89</v>
      </c>
      <c r="B84" s="40" t="s">
        <v>306</v>
      </c>
      <c r="C84" s="41">
        <v>414</v>
      </c>
      <c r="D84" s="40" t="s">
        <v>33</v>
      </c>
      <c r="E84" s="42">
        <v>11567.7</v>
      </c>
      <c r="F84" s="44">
        <v>2743.3</v>
      </c>
    </row>
    <row r="85" spans="1:6" ht="21.4">
      <c r="A85" s="39" t="s">
        <v>189</v>
      </c>
      <c r="B85" s="40" t="s">
        <v>307</v>
      </c>
      <c r="C85" s="41"/>
      <c r="D85" s="40"/>
      <c r="E85" s="42">
        <f>E86</f>
        <v>4144</v>
      </c>
      <c r="F85" s="42">
        <f>F86</f>
        <v>3518.7</v>
      </c>
    </row>
    <row r="86" spans="1:6" ht="23.2" customHeight="1">
      <c r="A86" s="43" t="s">
        <v>89</v>
      </c>
      <c r="B86" s="40" t="s">
        <v>307</v>
      </c>
      <c r="C86" s="41">
        <v>414</v>
      </c>
      <c r="D86" s="40" t="s">
        <v>33</v>
      </c>
      <c r="E86" s="42">
        <v>4144</v>
      </c>
      <c r="F86" s="42">
        <v>3518.7</v>
      </c>
    </row>
    <row r="87" spans="1:6" ht="20">
      <c r="A87" s="35" t="s">
        <v>308</v>
      </c>
      <c r="B87" s="36" t="s">
        <v>309</v>
      </c>
      <c r="C87" s="37"/>
      <c r="D87" s="36"/>
      <c r="E87" s="38">
        <f>E88+E98</f>
        <v>4781.7999999999993</v>
      </c>
      <c r="F87" s="38">
        <f>F88+F98</f>
        <v>2847.5</v>
      </c>
    </row>
    <row r="88" spans="1:6" ht="21.4">
      <c r="A88" s="39" t="s">
        <v>310</v>
      </c>
      <c r="B88" s="40" t="s">
        <v>311</v>
      </c>
      <c r="C88" s="41"/>
      <c r="D88" s="40"/>
      <c r="E88" s="42">
        <f>E89+E91+E94+E96</f>
        <v>3058.8999999999996</v>
      </c>
      <c r="F88" s="44">
        <f>F89+F91+F94+F96</f>
        <v>2625.5</v>
      </c>
    </row>
    <row r="89" spans="1:6">
      <c r="A89" s="43" t="s">
        <v>98</v>
      </c>
      <c r="B89" s="40" t="s">
        <v>312</v>
      </c>
      <c r="C89" s="41"/>
      <c r="D89" s="40"/>
      <c r="E89" s="42">
        <f>E90</f>
        <v>775.8</v>
      </c>
      <c r="F89" s="44">
        <f>F90</f>
        <v>754.7</v>
      </c>
    </row>
    <row r="90" spans="1:6">
      <c r="A90" s="43" t="s">
        <v>141</v>
      </c>
      <c r="B90" s="40" t="s">
        <v>312</v>
      </c>
      <c r="C90" s="41">
        <v>244</v>
      </c>
      <c r="D90" s="40" t="s">
        <v>35</v>
      </c>
      <c r="E90" s="42">
        <v>775.8</v>
      </c>
      <c r="F90" s="44">
        <v>754.7</v>
      </c>
    </row>
    <row r="91" spans="1:6">
      <c r="A91" s="43" t="s">
        <v>191</v>
      </c>
      <c r="B91" s="40" t="s">
        <v>313</v>
      </c>
      <c r="C91" s="41"/>
      <c r="D91" s="40"/>
      <c r="E91" s="42">
        <f>E92+E93</f>
        <v>1449.4</v>
      </c>
      <c r="F91" s="44">
        <f>F92+F93</f>
        <v>1037.0999999999999</v>
      </c>
    </row>
    <row r="92" spans="1:6" ht="21.4" hidden="1">
      <c r="A92" s="43" t="s">
        <v>192</v>
      </c>
      <c r="B92" s="40" t="s">
        <v>313</v>
      </c>
      <c r="C92" s="41">
        <v>243</v>
      </c>
      <c r="D92" s="40" t="s">
        <v>35</v>
      </c>
      <c r="E92" s="42">
        <v>0</v>
      </c>
      <c r="F92" s="44">
        <v>0</v>
      </c>
    </row>
    <row r="93" spans="1:6">
      <c r="A93" s="43" t="s">
        <v>141</v>
      </c>
      <c r="B93" s="40" t="s">
        <v>313</v>
      </c>
      <c r="C93" s="41">
        <v>244</v>
      </c>
      <c r="D93" s="40" t="s">
        <v>35</v>
      </c>
      <c r="E93" s="42">
        <v>1449.4</v>
      </c>
      <c r="F93" s="44">
        <v>1037.0999999999999</v>
      </c>
    </row>
    <row r="94" spans="1:6">
      <c r="A94" s="43" t="s">
        <v>194</v>
      </c>
      <c r="B94" s="40" t="s">
        <v>314</v>
      </c>
      <c r="C94" s="41"/>
      <c r="D94" s="40"/>
      <c r="E94" s="42">
        <f>E95</f>
        <v>333.7</v>
      </c>
      <c r="F94" s="44">
        <f>F95</f>
        <v>333.7</v>
      </c>
    </row>
    <row r="95" spans="1:6">
      <c r="A95" s="43" t="s">
        <v>141</v>
      </c>
      <c r="B95" s="40" t="s">
        <v>314</v>
      </c>
      <c r="C95" s="41">
        <v>244</v>
      </c>
      <c r="D95" s="40" t="s">
        <v>35</v>
      </c>
      <c r="E95" s="42">
        <v>333.7</v>
      </c>
      <c r="F95" s="44">
        <v>333.7</v>
      </c>
    </row>
    <row r="96" spans="1:6">
      <c r="A96" s="43" t="s">
        <v>195</v>
      </c>
      <c r="B96" s="40" t="s">
        <v>315</v>
      </c>
      <c r="C96" s="41"/>
      <c r="D96" s="40"/>
      <c r="E96" s="42">
        <f>E97</f>
        <v>500</v>
      </c>
      <c r="F96" s="44">
        <f>F97</f>
        <v>500</v>
      </c>
    </row>
    <row r="97" spans="1:8">
      <c r="A97" s="43" t="s">
        <v>141</v>
      </c>
      <c r="B97" s="40" t="s">
        <v>315</v>
      </c>
      <c r="C97" s="41">
        <v>244</v>
      </c>
      <c r="D97" s="40" t="s">
        <v>35</v>
      </c>
      <c r="E97" s="42">
        <v>500</v>
      </c>
      <c r="F97" s="44">
        <v>500</v>
      </c>
    </row>
    <row r="98" spans="1:8">
      <c r="A98" s="43" t="s">
        <v>316</v>
      </c>
      <c r="B98" s="40" t="s">
        <v>317</v>
      </c>
      <c r="C98" s="41"/>
      <c r="D98" s="40"/>
      <c r="E98" s="42">
        <f>E99+E102</f>
        <v>1722.9</v>
      </c>
      <c r="F98" s="44">
        <f>F99+F102</f>
        <v>222</v>
      </c>
    </row>
    <row r="99" spans="1:8">
      <c r="A99" s="39" t="s">
        <v>100</v>
      </c>
      <c r="B99" s="40" t="s">
        <v>318</v>
      </c>
      <c r="C99" s="41"/>
      <c r="D99" s="40"/>
      <c r="E99" s="42">
        <f>E100+E101</f>
        <v>657.9</v>
      </c>
      <c r="F99" s="42">
        <f>F100+F101</f>
        <v>222</v>
      </c>
    </row>
    <row r="100" spans="1:8">
      <c r="A100" s="43" t="s">
        <v>141</v>
      </c>
      <c r="B100" s="40" t="s">
        <v>318</v>
      </c>
      <c r="C100" s="41">
        <v>244</v>
      </c>
      <c r="D100" s="40" t="s">
        <v>33</v>
      </c>
      <c r="E100" s="42">
        <v>196.1</v>
      </c>
      <c r="F100" s="44">
        <v>0</v>
      </c>
      <c r="G100" s="25" t="s">
        <v>219</v>
      </c>
    </row>
    <row r="101" spans="1:8">
      <c r="A101" s="43" t="s">
        <v>141</v>
      </c>
      <c r="B101" s="40" t="s">
        <v>318</v>
      </c>
      <c r="C101" s="41">
        <v>244</v>
      </c>
      <c r="D101" s="40" t="s">
        <v>35</v>
      </c>
      <c r="E101" s="42">
        <v>461.8</v>
      </c>
      <c r="F101" s="44">
        <v>222</v>
      </c>
    </row>
    <row r="102" spans="1:8">
      <c r="A102" s="43" t="s">
        <v>198</v>
      </c>
      <c r="B102" s="40" t="s">
        <v>319</v>
      </c>
      <c r="C102" s="41"/>
      <c r="D102" s="40"/>
      <c r="E102" s="42">
        <f>E103</f>
        <v>1065</v>
      </c>
      <c r="F102" s="44">
        <f>F103</f>
        <v>0</v>
      </c>
    </row>
    <row r="103" spans="1:8">
      <c r="A103" s="43" t="s">
        <v>141</v>
      </c>
      <c r="B103" s="40" t="s">
        <v>319</v>
      </c>
      <c r="C103" s="41">
        <v>244</v>
      </c>
      <c r="D103" s="40" t="s">
        <v>33</v>
      </c>
      <c r="E103" s="42">
        <v>1065</v>
      </c>
      <c r="F103" s="44">
        <v>0</v>
      </c>
    </row>
    <row r="104" spans="1:8" ht="20">
      <c r="A104" s="35" t="s">
        <v>320</v>
      </c>
      <c r="B104" s="36" t="s">
        <v>321</v>
      </c>
      <c r="C104" s="37"/>
      <c r="D104" s="36"/>
      <c r="E104" s="38">
        <f>E105+E108</f>
        <v>6214.0999999999995</v>
      </c>
      <c r="F104" s="38">
        <f>F105+F108</f>
        <v>1045.2</v>
      </c>
      <c r="H104" s="25" t="s">
        <v>219</v>
      </c>
    </row>
    <row r="105" spans="1:8" ht="15" customHeight="1">
      <c r="A105" s="39" t="s">
        <v>322</v>
      </c>
      <c r="B105" s="40" t="s">
        <v>323</v>
      </c>
      <c r="C105" s="41"/>
      <c r="D105" s="40"/>
      <c r="E105" s="42">
        <f>E106</f>
        <v>1370.2</v>
      </c>
      <c r="F105" s="44">
        <f>F106</f>
        <v>927.2</v>
      </c>
    </row>
    <row r="106" spans="1:8" ht="15" customHeight="1">
      <c r="A106" s="39" t="s">
        <v>82</v>
      </c>
      <c r="B106" s="40" t="s">
        <v>324</v>
      </c>
      <c r="C106" s="41"/>
      <c r="D106" s="40"/>
      <c r="E106" s="42">
        <f>E107</f>
        <v>1370.2</v>
      </c>
      <c r="F106" s="44">
        <f>F107</f>
        <v>927.2</v>
      </c>
    </row>
    <row r="107" spans="1:8" ht="15" customHeight="1">
      <c r="A107" s="43" t="s">
        <v>141</v>
      </c>
      <c r="B107" s="40" t="s">
        <v>324</v>
      </c>
      <c r="C107" s="41">
        <v>244</v>
      </c>
      <c r="D107" s="40" t="s">
        <v>23</v>
      </c>
      <c r="E107" s="42">
        <v>1370.2</v>
      </c>
      <c r="F107" s="44">
        <v>927.2</v>
      </c>
    </row>
    <row r="108" spans="1:8" ht="21.4">
      <c r="A108" s="39" t="s">
        <v>325</v>
      </c>
      <c r="B108" s="40" t="s">
        <v>326</v>
      </c>
      <c r="C108" s="41"/>
      <c r="D108" s="40"/>
      <c r="E108" s="42">
        <f>E109+E111+E113</f>
        <v>4843.8999999999996</v>
      </c>
      <c r="F108" s="42">
        <f>F109+F111+F113</f>
        <v>118</v>
      </c>
    </row>
    <row r="109" spans="1:8" ht="21.4">
      <c r="A109" s="39" t="s">
        <v>327</v>
      </c>
      <c r="B109" s="40" t="s">
        <v>328</v>
      </c>
      <c r="C109" s="41"/>
      <c r="D109" s="40"/>
      <c r="E109" s="42">
        <f>E110</f>
        <v>1093</v>
      </c>
      <c r="F109" s="44">
        <f>F110</f>
        <v>118</v>
      </c>
    </row>
    <row r="110" spans="1:8" ht="15" customHeight="1">
      <c r="A110" s="43" t="s">
        <v>141</v>
      </c>
      <c r="B110" s="40" t="s">
        <v>328</v>
      </c>
      <c r="C110" s="41">
        <v>244</v>
      </c>
      <c r="D110" s="40" t="s">
        <v>23</v>
      </c>
      <c r="E110" s="42">
        <v>1093</v>
      </c>
      <c r="F110" s="44">
        <v>118</v>
      </c>
      <c r="H110" s="25" t="s">
        <v>219</v>
      </c>
    </row>
    <row r="111" spans="1:8" ht="22.1" customHeight="1">
      <c r="A111" s="39" t="s">
        <v>184</v>
      </c>
      <c r="B111" s="40" t="s">
        <v>329</v>
      </c>
      <c r="C111" s="41"/>
      <c r="D111" s="40"/>
      <c r="E111" s="42">
        <f>E112</f>
        <v>2124.3000000000002</v>
      </c>
      <c r="F111" s="44">
        <f>F112</f>
        <v>0</v>
      </c>
    </row>
    <row r="112" spans="1:8" ht="15" customHeight="1">
      <c r="A112" s="43" t="s">
        <v>141</v>
      </c>
      <c r="B112" s="40" t="s">
        <v>329</v>
      </c>
      <c r="C112" s="41">
        <v>244</v>
      </c>
      <c r="D112" s="40" t="s">
        <v>23</v>
      </c>
      <c r="E112" s="42">
        <v>2124.3000000000002</v>
      </c>
      <c r="F112" s="44">
        <v>0</v>
      </c>
    </row>
    <row r="113" spans="1:8" ht="21.75" customHeight="1">
      <c r="A113" s="43" t="s">
        <v>185</v>
      </c>
      <c r="B113" s="40" t="s">
        <v>330</v>
      </c>
      <c r="C113" s="41"/>
      <c r="D113" s="40"/>
      <c r="E113" s="42">
        <f>E114</f>
        <v>1626.6</v>
      </c>
      <c r="F113" s="44">
        <f>F114</f>
        <v>0</v>
      </c>
    </row>
    <row r="114" spans="1:8" ht="13.55" customHeight="1">
      <c r="A114" s="43" t="s">
        <v>141</v>
      </c>
      <c r="B114" s="40" t="s">
        <v>330</v>
      </c>
      <c r="C114" s="41">
        <v>244</v>
      </c>
      <c r="D114" s="40" t="s">
        <v>23</v>
      </c>
      <c r="E114" s="42">
        <v>1626.6</v>
      </c>
      <c r="F114" s="44">
        <v>0</v>
      </c>
    </row>
    <row r="115" spans="1:8" ht="20">
      <c r="A115" s="35" t="s">
        <v>331</v>
      </c>
      <c r="B115" s="36" t="s">
        <v>332</v>
      </c>
      <c r="C115" s="37"/>
      <c r="D115" s="36"/>
      <c r="E115" s="38">
        <f>E116+E147+E176</f>
        <v>7648.0000000000009</v>
      </c>
      <c r="F115" s="38">
        <f>F116+F147+F176</f>
        <v>5146.4000000000005</v>
      </c>
      <c r="G115" s="25" t="s">
        <v>218</v>
      </c>
      <c r="H115" s="25" t="s">
        <v>218</v>
      </c>
    </row>
    <row r="116" spans="1:8">
      <c r="A116" s="35" t="s">
        <v>333</v>
      </c>
      <c r="B116" s="36" t="s">
        <v>334</v>
      </c>
      <c r="C116" s="37"/>
      <c r="D116" s="36"/>
      <c r="E116" s="38">
        <f>E117</f>
        <v>6484.1</v>
      </c>
      <c r="F116" s="38">
        <f>F117</f>
        <v>4392.3</v>
      </c>
    </row>
    <row r="117" spans="1:8" ht="12.85" customHeight="1">
      <c r="A117" s="43" t="s">
        <v>335</v>
      </c>
      <c r="B117" s="40" t="s">
        <v>336</v>
      </c>
      <c r="C117" s="41"/>
      <c r="D117" s="40"/>
      <c r="E117" s="42">
        <f>E118+E124+E127++E131+E133+E135+E137+E139+E141+E143+E145</f>
        <v>6484.1</v>
      </c>
      <c r="F117" s="42">
        <f>F118+F124+F127++F131+F133+F135+F137+F139+F141+F143+F145</f>
        <v>4392.3</v>
      </c>
      <c r="G117" s="25" t="s">
        <v>218</v>
      </c>
    </row>
    <row r="118" spans="1:8" ht="20.7" customHeight="1">
      <c r="A118" s="39" t="s">
        <v>58</v>
      </c>
      <c r="B118" s="40" t="s">
        <v>337</v>
      </c>
      <c r="C118" s="41"/>
      <c r="D118" s="40"/>
      <c r="E118" s="42">
        <f>SUM(E119:E123)</f>
        <v>4670.6000000000004</v>
      </c>
      <c r="F118" s="42">
        <f>SUM(F119:F123)</f>
        <v>3431.6</v>
      </c>
      <c r="G118" s="25" t="s">
        <v>218</v>
      </c>
    </row>
    <row r="119" spans="1:8" ht="12.85" customHeight="1">
      <c r="A119" s="43" t="s">
        <v>124</v>
      </c>
      <c r="B119" s="40" t="s">
        <v>337</v>
      </c>
      <c r="C119" s="41">
        <v>121</v>
      </c>
      <c r="D119" s="40" t="s">
        <v>6</v>
      </c>
      <c r="E119" s="42">
        <v>2579.8000000000002</v>
      </c>
      <c r="F119" s="42">
        <v>1939.6</v>
      </c>
    </row>
    <row r="120" spans="1:8" ht="21.4">
      <c r="A120" s="43" t="s">
        <v>125</v>
      </c>
      <c r="B120" s="40" t="s">
        <v>337</v>
      </c>
      <c r="C120" s="41">
        <v>129</v>
      </c>
      <c r="D120" s="40" t="s">
        <v>6</v>
      </c>
      <c r="E120" s="42">
        <v>877.2</v>
      </c>
      <c r="F120" s="42">
        <v>549.1</v>
      </c>
    </row>
    <row r="121" spans="1:8" ht="13.55" customHeight="1">
      <c r="A121" s="43" t="s">
        <v>141</v>
      </c>
      <c r="B121" s="40" t="s">
        <v>337</v>
      </c>
      <c r="C121" s="41">
        <v>244</v>
      </c>
      <c r="D121" s="40" t="s">
        <v>6</v>
      </c>
      <c r="E121" s="42">
        <v>1213.3</v>
      </c>
      <c r="F121" s="42">
        <v>942.6</v>
      </c>
    </row>
    <row r="122" spans="1:8" ht="12.85" hidden="1" customHeight="1">
      <c r="A122" s="43" t="s">
        <v>177</v>
      </c>
      <c r="B122" s="40" t="s">
        <v>337</v>
      </c>
      <c r="C122" s="41">
        <v>851</v>
      </c>
      <c r="D122" s="40" t="s">
        <v>6</v>
      </c>
      <c r="E122" s="42">
        <v>0</v>
      </c>
      <c r="F122" s="42">
        <v>0</v>
      </c>
    </row>
    <row r="123" spans="1:8" ht="12.85" customHeight="1">
      <c r="A123" s="43" t="s">
        <v>32</v>
      </c>
      <c r="B123" s="40" t="s">
        <v>337</v>
      </c>
      <c r="C123" s="41">
        <v>853</v>
      </c>
      <c r="D123" s="40" t="s">
        <v>6</v>
      </c>
      <c r="E123" s="42">
        <v>0.3</v>
      </c>
      <c r="F123" s="42">
        <v>0.3</v>
      </c>
    </row>
    <row r="124" spans="1:8" ht="22.1" customHeight="1">
      <c r="A124" s="39" t="s">
        <v>63</v>
      </c>
      <c r="B124" s="40" t="s">
        <v>338</v>
      </c>
      <c r="C124" s="41"/>
      <c r="D124" s="40"/>
      <c r="E124" s="42">
        <f>SUM(E125:E126)</f>
        <v>512.19999999999993</v>
      </c>
      <c r="F124" s="42">
        <f>SUM(F125:F126)</f>
        <v>354.2</v>
      </c>
    </row>
    <row r="125" spans="1:8" ht="12.85" customHeight="1">
      <c r="A125" s="43" t="s">
        <v>124</v>
      </c>
      <c r="B125" s="40" t="s">
        <v>338</v>
      </c>
      <c r="C125" s="41">
        <v>121</v>
      </c>
      <c r="D125" s="40" t="s">
        <v>6</v>
      </c>
      <c r="E125" s="42">
        <v>393.4</v>
      </c>
      <c r="F125" s="42">
        <v>273.2</v>
      </c>
    </row>
    <row r="126" spans="1:8" ht="23.2" customHeight="1">
      <c r="A126" s="43" t="s">
        <v>125</v>
      </c>
      <c r="B126" s="40" t="s">
        <v>338</v>
      </c>
      <c r="C126" s="41">
        <v>129</v>
      </c>
      <c r="D126" s="40" t="s">
        <v>6</v>
      </c>
      <c r="E126" s="42">
        <v>118.8</v>
      </c>
      <c r="F126" s="42">
        <v>81</v>
      </c>
    </row>
    <row r="127" spans="1:8" ht="12.85" customHeight="1">
      <c r="A127" s="43" t="s">
        <v>65</v>
      </c>
      <c r="B127" s="40" t="s">
        <v>339</v>
      </c>
      <c r="C127" s="41"/>
      <c r="D127" s="40"/>
      <c r="E127" s="42">
        <f>SUM(E128:E130)</f>
        <v>796.9</v>
      </c>
      <c r="F127" s="42">
        <f>SUM(F128:F130)</f>
        <v>219.7</v>
      </c>
    </row>
    <row r="128" spans="1:8" ht="12.85" customHeight="1">
      <c r="A128" s="43" t="s">
        <v>124</v>
      </c>
      <c r="B128" s="40" t="s">
        <v>339</v>
      </c>
      <c r="C128" s="41">
        <v>121</v>
      </c>
      <c r="D128" s="40" t="s">
        <v>6</v>
      </c>
      <c r="E128" s="42">
        <v>612</v>
      </c>
      <c r="F128" s="42">
        <v>168.7</v>
      </c>
    </row>
    <row r="129" spans="1:8" ht="21.4" hidden="1">
      <c r="A129" s="39" t="s">
        <v>161</v>
      </c>
      <c r="B129" s="40" t="s">
        <v>339</v>
      </c>
      <c r="C129" s="41">
        <v>122</v>
      </c>
      <c r="D129" s="40" t="s">
        <v>6</v>
      </c>
      <c r="E129" s="42">
        <v>0</v>
      </c>
      <c r="F129" s="42">
        <v>0</v>
      </c>
    </row>
    <row r="130" spans="1:8" ht="21.4">
      <c r="A130" s="43" t="s">
        <v>125</v>
      </c>
      <c r="B130" s="40" t="s">
        <v>339</v>
      </c>
      <c r="C130" s="41">
        <v>129</v>
      </c>
      <c r="D130" s="40" t="s">
        <v>6</v>
      </c>
      <c r="E130" s="42">
        <v>184.9</v>
      </c>
      <c r="F130" s="42">
        <v>51</v>
      </c>
      <c r="H130" s="25" t="s">
        <v>219</v>
      </c>
    </row>
    <row r="131" spans="1:8" ht="21.4">
      <c r="A131" s="39" t="s">
        <v>71</v>
      </c>
      <c r="B131" s="40" t="s">
        <v>340</v>
      </c>
      <c r="C131" s="41"/>
      <c r="D131" s="40"/>
      <c r="E131" s="42">
        <f>E132</f>
        <v>22.8</v>
      </c>
      <c r="F131" s="42">
        <f>F132</f>
        <v>22.8</v>
      </c>
    </row>
    <row r="132" spans="1:8" ht="15" customHeight="1">
      <c r="A132" s="43" t="s">
        <v>12</v>
      </c>
      <c r="B132" s="40" t="s">
        <v>340</v>
      </c>
      <c r="C132" s="41" t="s">
        <v>11</v>
      </c>
      <c r="D132" s="40" t="s">
        <v>13</v>
      </c>
      <c r="E132" s="42">
        <v>22.8</v>
      </c>
      <c r="F132" s="42">
        <v>22.8</v>
      </c>
    </row>
    <row r="133" spans="1:8" ht="21.4">
      <c r="A133" s="39" t="s">
        <v>73</v>
      </c>
      <c r="B133" s="40" t="s">
        <v>341</v>
      </c>
      <c r="C133" s="41"/>
      <c r="D133" s="40"/>
      <c r="E133" s="42">
        <f>E134</f>
        <v>397.5</v>
      </c>
      <c r="F133" s="42">
        <f>F134</f>
        <v>294.60000000000002</v>
      </c>
    </row>
    <row r="134" spans="1:8">
      <c r="A134" s="43" t="s">
        <v>12</v>
      </c>
      <c r="B134" s="40" t="s">
        <v>341</v>
      </c>
      <c r="C134" s="41" t="s">
        <v>11</v>
      </c>
      <c r="D134" s="40" t="s">
        <v>13</v>
      </c>
      <c r="E134" s="42">
        <v>397.5</v>
      </c>
      <c r="F134" s="42">
        <v>294.60000000000002</v>
      </c>
    </row>
    <row r="135" spans="1:8" ht="32.1">
      <c r="A135" s="39" t="s">
        <v>67</v>
      </c>
      <c r="B135" s="40" t="s">
        <v>342</v>
      </c>
      <c r="C135" s="41"/>
      <c r="D135" s="40"/>
      <c r="E135" s="42">
        <f>E136</f>
        <v>4</v>
      </c>
      <c r="F135" s="42">
        <f>F136</f>
        <v>4</v>
      </c>
    </row>
    <row r="136" spans="1:8">
      <c r="A136" s="43" t="s">
        <v>12</v>
      </c>
      <c r="B136" s="40" t="s">
        <v>342</v>
      </c>
      <c r="C136" s="41" t="s">
        <v>11</v>
      </c>
      <c r="D136" s="40" t="s">
        <v>6</v>
      </c>
      <c r="E136" s="42">
        <v>4</v>
      </c>
      <c r="F136" s="42">
        <v>4</v>
      </c>
    </row>
    <row r="137" spans="1:8" ht="21.4">
      <c r="A137" s="39" t="s">
        <v>343</v>
      </c>
      <c r="B137" s="40" t="s">
        <v>344</v>
      </c>
      <c r="C137" s="41"/>
      <c r="D137" s="40"/>
      <c r="E137" s="42">
        <f>E138</f>
        <v>27.8</v>
      </c>
      <c r="F137" s="42">
        <f>F138</f>
        <v>27.8</v>
      </c>
    </row>
    <row r="138" spans="1:8">
      <c r="A138" s="43" t="s">
        <v>12</v>
      </c>
      <c r="B138" s="40" t="s">
        <v>344</v>
      </c>
      <c r="C138" s="41">
        <v>540</v>
      </c>
      <c r="D138" s="40" t="s">
        <v>6</v>
      </c>
      <c r="E138" s="42">
        <v>27.8</v>
      </c>
      <c r="F138" s="42">
        <v>27.8</v>
      </c>
    </row>
    <row r="139" spans="1:8" ht="21.4">
      <c r="A139" s="39" t="s">
        <v>69</v>
      </c>
      <c r="B139" s="40" t="s">
        <v>345</v>
      </c>
      <c r="C139" s="41"/>
      <c r="D139" s="40"/>
      <c r="E139" s="42">
        <f>E140</f>
        <v>3</v>
      </c>
      <c r="F139" s="42">
        <f>F140</f>
        <v>3</v>
      </c>
    </row>
    <row r="140" spans="1:8">
      <c r="A140" s="43" t="s">
        <v>12</v>
      </c>
      <c r="B140" s="40" t="s">
        <v>345</v>
      </c>
      <c r="C140" s="41" t="s">
        <v>11</v>
      </c>
      <c r="D140" s="40" t="s">
        <v>6</v>
      </c>
      <c r="E140" s="42">
        <v>3</v>
      </c>
      <c r="F140" s="42">
        <v>3</v>
      </c>
    </row>
    <row r="141" spans="1:8" ht="21.4">
      <c r="A141" s="39" t="s">
        <v>117</v>
      </c>
      <c r="B141" s="40" t="s">
        <v>346</v>
      </c>
      <c r="C141" s="41"/>
      <c r="D141" s="40"/>
      <c r="E141" s="42">
        <f>E142</f>
        <v>44.8</v>
      </c>
      <c r="F141" s="42">
        <f>F142</f>
        <v>33.6</v>
      </c>
    </row>
    <row r="142" spans="1:8">
      <c r="A142" s="43" t="s">
        <v>12</v>
      </c>
      <c r="B142" s="40" t="s">
        <v>346</v>
      </c>
      <c r="C142" s="41" t="s">
        <v>11</v>
      </c>
      <c r="D142" s="40" t="s">
        <v>13</v>
      </c>
      <c r="E142" s="42">
        <v>44.8</v>
      </c>
      <c r="F142" s="42">
        <v>33.6</v>
      </c>
    </row>
    <row r="143" spans="1:8" ht="23.2" customHeight="1">
      <c r="A143" s="39" t="s">
        <v>347</v>
      </c>
      <c r="B143" s="40" t="s">
        <v>348</v>
      </c>
      <c r="C143" s="41"/>
      <c r="D143" s="40"/>
      <c r="E143" s="42">
        <f>E144</f>
        <v>1</v>
      </c>
      <c r="F143" s="42">
        <f>F144</f>
        <v>1</v>
      </c>
    </row>
    <row r="144" spans="1:8">
      <c r="A144" s="43" t="s">
        <v>12</v>
      </c>
      <c r="B144" s="40" t="s">
        <v>348</v>
      </c>
      <c r="C144" s="41">
        <v>540</v>
      </c>
      <c r="D144" s="40" t="s">
        <v>6</v>
      </c>
      <c r="E144" s="42">
        <v>1</v>
      </c>
      <c r="F144" s="42">
        <v>1</v>
      </c>
    </row>
    <row r="145" spans="1:8" ht="21.4">
      <c r="A145" s="39" t="s">
        <v>75</v>
      </c>
      <c r="B145" s="40" t="s">
        <v>349</v>
      </c>
      <c r="C145" s="41"/>
      <c r="D145" s="40"/>
      <c r="E145" s="42">
        <f>E146</f>
        <v>3.5</v>
      </c>
      <c r="F145" s="44">
        <f>F146</f>
        <v>0</v>
      </c>
    </row>
    <row r="146" spans="1:8">
      <c r="A146" s="43" t="s">
        <v>141</v>
      </c>
      <c r="B146" s="40" t="s">
        <v>349</v>
      </c>
      <c r="C146" s="41">
        <v>244</v>
      </c>
      <c r="D146" s="40" t="s">
        <v>15</v>
      </c>
      <c r="E146" s="42">
        <v>3.5</v>
      </c>
      <c r="F146" s="42">
        <v>0</v>
      </c>
    </row>
    <row r="147" spans="1:8" ht="18" customHeight="1">
      <c r="A147" s="35" t="s">
        <v>350</v>
      </c>
      <c r="B147" s="36" t="s">
        <v>351</v>
      </c>
      <c r="C147" s="37"/>
      <c r="D147" s="36"/>
      <c r="E147" s="38">
        <f>E148</f>
        <v>1117.0999999999999</v>
      </c>
      <c r="F147" s="38">
        <f>F148</f>
        <v>707.3</v>
      </c>
      <c r="H147" s="25" t="s">
        <v>218</v>
      </c>
    </row>
    <row r="148" spans="1:8" ht="15" customHeight="1">
      <c r="A148" s="39" t="s">
        <v>335</v>
      </c>
      <c r="B148" s="40" t="s">
        <v>352</v>
      </c>
      <c r="C148" s="41"/>
      <c r="D148" s="40"/>
      <c r="E148" s="42">
        <f>E149+E151+E153+E156+E158+E160+E162+E164+E166+E168+E170+E172</f>
        <v>1117.0999999999999</v>
      </c>
      <c r="F148" s="42">
        <f>F149+F151+F153+F156+F158+F160+F162+F164+F166+F168+F170+F172</f>
        <v>707.3</v>
      </c>
    </row>
    <row r="149" spans="1:8" ht="15" customHeight="1">
      <c r="A149" s="39" t="s">
        <v>157</v>
      </c>
      <c r="B149" s="40" t="s">
        <v>353</v>
      </c>
      <c r="C149" s="41"/>
      <c r="D149" s="40"/>
      <c r="E149" s="42">
        <f>E150</f>
        <v>30</v>
      </c>
      <c r="F149" s="42">
        <f>F150</f>
        <v>0</v>
      </c>
    </row>
    <row r="150" spans="1:8" ht="15" customHeight="1">
      <c r="A150" s="39" t="s">
        <v>354</v>
      </c>
      <c r="B150" s="40" t="s">
        <v>353</v>
      </c>
      <c r="C150" s="41" t="s">
        <v>179</v>
      </c>
      <c r="D150" s="40" t="s">
        <v>156</v>
      </c>
      <c r="E150" s="42">
        <v>30</v>
      </c>
      <c r="F150" s="42">
        <v>0</v>
      </c>
    </row>
    <row r="151" spans="1:8" ht="21.4">
      <c r="A151" s="39" t="s">
        <v>355</v>
      </c>
      <c r="B151" s="40" t="s">
        <v>356</v>
      </c>
      <c r="C151" s="41"/>
      <c r="D151" s="40"/>
      <c r="E151" s="42">
        <f>E152</f>
        <v>9</v>
      </c>
      <c r="F151" s="42">
        <f>F152</f>
        <v>9</v>
      </c>
    </row>
    <row r="152" spans="1:8">
      <c r="A152" s="43" t="s">
        <v>141</v>
      </c>
      <c r="B152" s="40" t="s">
        <v>356</v>
      </c>
      <c r="C152" s="41">
        <v>244</v>
      </c>
      <c r="D152" s="40" t="s">
        <v>15</v>
      </c>
      <c r="E152" s="42">
        <v>9</v>
      </c>
      <c r="F152" s="42">
        <v>9</v>
      </c>
    </row>
    <row r="153" spans="1:8" ht="15" customHeight="1">
      <c r="A153" s="39" t="s">
        <v>78</v>
      </c>
      <c r="B153" s="40" t="s">
        <v>357</v>
      </c>
      <c r="C153" s="41"/>
      <c r="D153" s="40"/>
      <c r="E153" s="42">
        <f>E154+E155</f>
        <v>124.7</v>
      </c>
      <c r="F153" s="42">
        <f>F154+F155</f>
        <v>124.7</v>
      </c>
    </row>
    <row r="154" spans="1:8" hidden="1">
      <c r="A154" s="43" t="s">
        <v>141</v>
      </c>
      <c r="B154" s="40" t="s">
        <v>357</v>
      </c>
      <c r="C154" s="41">
        <v>244</v>
      </c>
      <c r="D154" s="40" t="s">
        <v>15</v>
      </c>
      <c r="E154" s="42">
        <v>0</v>
      </c>
      <c r="F154" s="42">
        <v>0</v>
      </c>
    </row>
    <row r="155" spans="1:8">
      <c r="A155" s="39" t="s">
        <v>358</v>
      </c>
      <c r="B155" s="40" t="s">
        <v>357</v>
      </c>
      <c r="C155" s="41">
        <v>853</v>
      </c>
      <c r="D155" s="40" t="s">
        <v>15</v>
      </c>
      <c r="E155" s="42">
        <v>124.7</v>
      </c>
      <c r="F155" s="42">
        <v>124.7</v>
      </c>
    </row>
    <row r="156" spans="1:8" ht="21.4">
      <c r="A156" s="39" t="s">
        <v>359</v>
      </c>
      <c r="B156" s="40" t="s">
        <v>360</v>
      </c>
      <c r="C156" s="41"/>
      <c r="D156" s="40"/>
      <c r="E156" s="42">
        <f>E157</f>
        <v>204</v>
      </c>
      <c r="F156" s="42">
        <f>F157</f>
        <v>104.7</v>
      </c>
    </row>
    <row r="157" spans="1:8">
      <c r="A157" s="43" t="s">
        <v>141</v>
      </c>
      <c r="B157" s="40" t="s">
        <v>360</v>
      </c>
      <c r="C157" s="41">
        <v>244</v>
      </c>
      <c r="D157" s="40" t="s">
        <v>15</v>
      </c>
      <c r="E157" s="42">
        <v>204</v>
      </c>
      <c r="F157" s="42">
        <v>104.7</v>
      </c>
    </row>
    <row r="158" spans="1:8" ht="21.4">
      <c r="A158" s="39" t="s">
        <v>145</v>
      </c>
      <c r="B158" s="40" t="s">
        <v>361</v>
      </c>
      <c r="C158" s="41"/>
      <c r="D158" s="40"/>
      <c r="E158" s="42">
        <f>E159</f>
        <v>2.8</v>
      </c>
      <c r="F158" s="42">
        <f>F159</f>
        <v>2.8</v>
      </c>
    </row>
    <row r="159" spans="1:8">
      <c r="A159" s="43" t="s">
        <v>129</v>
      </c>
      <c r="B159" s="40" t="s">
        <v>361</v>
      </c>
      <c r="C159" s="41">
        <v>244</v>
      </c>
      <c r="D159" s="40" t="s">
        <v>146</v>
      </c>
      <c r="E159" s="42">
        <v>2.8</v>
      </c>
      <c r="F159" s="42">
        <v>2.8</v>
      </c>
    </row>
    <row r="160" spans="1:8" ht="21.4">
      <c r="A160" s="39" t="s">
        <v>165</v>
      </c>
      <c r="B160" s="40" t="s">
        <v>362</v>
      </c>
      <c r="C160" s="41"/>
      <c r="D160" s="40"/>
      <c r="E160" s="42">
        <f>E161</f>
        <v>3.5</v>
      </c>
      <c r="F160" s="42">
        <f>F161</f>
        <v>0</v>
      </c>
    </row>
    <row r="161" spans="1:6">
      <c r="A161" s="43" t="s">
        <v>129</v>
      </c>
      <c r="B161" s="40" t="s">
        <v>362</v>
      </c>
      <c r="C161" s="41">
        <v>244</v>
      </c>
      <c r="D161" s="40" t="s">
        <v>166</v>
      </c>
      <c r="E161" s="42">
        <v>3.5</v>
      </c>
      <c r="F161" s="42">
        <v>0</v>
      </c>
    </row>
    <row r="162" spans="1:6" hidden="1">
      <c r="A162" s="39" t="s">
        <v>92</v>
      </c>
      <c r="B162" s="40" t="s">
        <v>363</v>
      </c>
      <c r="C162" s="41"/>
      <c r="D162" s="40"/>
      <c r="E162" s="42"/>
      <c r="F162" s="42">
        <f>F163</f>
        <v>0</v>
      </c>
    </row>
    <row r="163" spans="1:6" ht="21.4" hidden="1">
      <c r="A163" s="39" t="s">
        <v>364</v>
      </c>
      <c r="B163" s="40" t="s">
        <v>363</v>
      </c>
      <c r="C163" s="41" t="s">
        <v>237</v>
      </c>
      <c r="D163" s="40" t="s">
        <v>365</v>
      </c>
      <c r="E163" s="42"/>
      <c r="F163" s="42">
        <v>0</v>
      </c>
    </row>
    <row r="164" spans="1:6">
      <c r="A164" s="43" t="s">
        <v>94</v>
      </c>
      <c r="B164" s="40" t="s">
        <v>366</v>
      </c>
      <c r="C164" s="41"/>
      <c r="D164" s="40"/>
      <c r="E164" s="42">
        <f>E165</f>
        <v>18.7</v>
      </c>
      <c r="F164" s="42">
        <f>F165</f>
        <v>0</v>
      </c>
    </row>
    <row r="165" spans="1:6">
      <c r="A165" s="43" t="s">
        <v>129</v>
      </c>
      <c r="B165" s="40" t="s">
        <v>366</v>
      </c>
      <c r="C165" s="41">
        <v>244</v>
      </c>
      <c r="D165" s="40" t="s">
        <v>25</v>
      </c>
      <c r="E165" s="42">
        <v>18.7</v>
      </c>
      <c r="F165" s="42">
        <v>0</v>
      </c>
    </row>
    <row r="166" spans="1:6">
      <c r="A166" s="43" t="s">
        <v>148</v>
      </c>
      <c r="B166" s="40" t="s">
        <v>367</v>
      </c>
      <c r="C166" s="41"/>
      <c r="D166" s="40"/>
      <c r="E166" s="42">
        <f>E167</f>
        <v>20</v>
      </c>
      <c r="F166" s="42">
        <f>F167</f>
        <v>0</v>
      </c>
    </row>
    <row r="167" spans="1:6">
      <c r="A167" s="43" t="s">
        <v>129</v>
      </c>
      <c r="B167" s="40" t="s">
        <v>367</v>
      </c>
      <c r="C167" s="41">
        <v>244</v>
      </c>
      <c r="D167" s="40" t="s">
        <v>25</v>
      </c>
      <c r="E167" s="42">
        <v>20</v>
      </c>
      <c r="F167" s="42">
        <v>0</v>
      </c>
    </row>
    <row r="168" spans="1:6" ht="16.600000000000001" customHeight="1">
      <c r="A168" s="39" t="s">
        <v>96</v>
      </c>
      <c r="B168" s="40" t="s">
        <v>368</v>
      </c>
      <c r="C168" s="41"/>
      <c r="D168" s="40"/>
      <c r="E168" s="42">
        <f>E169</f>
        <v>152.1</v>
      </c>
      <c r="F168" s="42">
        <f>F169</f>
        <v>63.1</v>
      </c>
    </row>
    <row r="169" spans="1:6">
      <c r="A169" s="43" t="s">
        <v>32</v>
      </c>
      <c r="B169" s="40" t="s">
        <v>368</v>
      </c>
      <c r="C169" s="41">
        <v>853</v>
      </c>
      <c r="D169" s="40" t="s">
        <v>29</v>
      </c>
      <c r="E169" s="42">
        <v>152.1</v>
      </c>
      <c r="F169" s="42">
        <v>63.1</v>
      </c>
    </row>
    <row r="170" spans="1:6" ht="21.4">
      <c r="A170" s="39" t="s">
        <v>113</v>
      </c>
      <c r="B170" s="40" t="s">
        <v>369</v>
      </c>
      <c r="C170" s="41"/>
      <c r="D170" s="40"/>
      <c r="E170" s="42">
        <f>E171</f>
        <v>412</v>
      </c>
      <c r="F170" s="42">
        <f>F171</f>
        <v>308.8</v>
      </c>
    </row>
    <row r="171" spans="1:6" ht="21.4">
      <c r="A171" s="43" t="s">
        <v>51</v>
      </c>
      <c r="B171" s="40" t="s">
        <v>369</v>
      </c>
      <c r="C171" s="41">
        <v>312</v>
      </c>
      <c r="D171" s="40" t="s">
        <v>48</v>
      </c>
      <c r="E171" s="42">
        <v>412</v>
      </c>
      <c r="F171" s="42">
        <v>308.8</v>
      </c>
    </row>
    <row r="172" spans="1:6" ht="11.25" customHeight="1">
      <c r="A172" s="39" t="s">
        <v>80</v>
      </c>
      <c r="B172" s="40" t="s">
        <v>370</v>
      </c>
      <c r="C172" s="41"/>
      <c r="D172" s="40"/>
      <c r="E172" s="42">
        <f>SUM(E173:E175)</f>
        <v>140.30000000000001</v>
      </c>
      <c r="F172" s="42">
        <f>SUM(F173:F175)</f>
        <v>94.199999999999989</v>
      </c>
    </row>
    <row r="173" spans="1:6">
      <c r="A173" s="43" t="s">
        <v>124</v>
      </c>
      <c r="B173" s="40" t="s">
        <v>370</v>
      </c>
      <c r="C173" s="41">
        <v>121</v>
      </c>
      <c r="D173" s="40" t="s">
        <v>19</v>
      </c>
      <c r="E173" s="42">
        <v>107.8</v>
      </c>
      <c r="F173" s="42">
        <v>72.3</v>
      </c>
    </row>
    <row r="174" spans="1:6" ht="21.4">
      <c r="A174" s="43" t="s">
        <v>125</v>
      </c>
      <c r="B174" s="40" t="s">
        <v>370</v>
      </c>
      <c r="C174" s="41">
        <v>129</v>
      </c>
      <c r="D174" s="40" t="s">
        <v>19</v>
      </c>
      <c r="E174" s="42">
        <v>32.5</v>
      </c>
      <c r="F174" s="42">
        <v>21.9</v>
      </c>
    </row>
    <row r="175" spans="1:6" hidden="1">
      <c r="A175" s="43" t="s">
        <v>129</v>
      </c>
      <c r="B175" s="40" t="s">
        <v>370</v>
      </c>
      <c r="C175" s="41">
        <v>244</v>
      </c>
      <c r="D175" s="40" t="s">
        <v>19</v>
      </c>
      <c r="E175" s="42">
        <v>0</v>
      </c>
      <c r="F175" s="42">
        <v>0</v>
      </c>
    </row>
    <row r="176" spans="1:6" ht="13.55" customHeight="1">
      <c r="A176" s="35" t="s">
        <v>371</v>
      </c>
      <c r="B176" s="36" t="s">
        <v>372</v>
      </c>
      <c r="C176" s="37"/>
      <c r="D176" s="36"/>
      <c r="E176" s="38">
        <f t="shared" ref="E176:F178" si="5">E177</f>
        <v>46.8</v>
      </c>
      <c r="F176" s="38">
        <f t="shared" si="5"/>
        <v>46.8</v>
      </c>
    </row>
    <row r="177" spans="1:6">
      <c r="A177" s="43" t="s">
        <v>335</v>
      </c>
      <c r="B177" s="40" t="s">
        <v>373</v>
      </c>
      <c r="C177" s="41"/>
      <c r="D177" s="40"/>
      <c r="E177" s="42">
        <f t="shared" si="5"/>
        <v>46.8</v>
      </c>
      <c r="F177" s="42">
        <f t="shared" si="5"/>
        <v>46.8</v>
      </c>
    </row>
    <row r="178" spans="1:6">
      <c r="A178" s="43" t="s">
        <v>374</v>
      </c>
      <c r="B178" s="40" t="s">
        <v>375</v>
      </c>
      <c r="C178" s="41"/>
      <c r="D178" s="40"/>
      <c r="E178" s="42">
        <f t="shared" si="5"/>
        <v>46.8</v>
      </c>
      <c r="F178" s="42">
        <f t="shared" si="5"/>
        <v>46.8</v>
      </c>
    </row>
    <row r="179" spans="1:6">
      <c r="A179" s="43" t="s">
        <v>129</v>
      </c>
      <c r="B179" s="40" t="s">
        <v>375</v>
      </c>
      <c r="C179" s="41">
        <v>244</v>
      </c>
      <c r="D179" s="40" t="s">
        <v>15</v>
      </c>
      <c r="E179" s="42">
        <v>46.8</v>
      </c>
      <c r="F179" s="42">
        <v>46.8</v>
      </c>
    </row>
    <row r="180" spans="1:6" ht="20">
      <c r="A180" s="35" t="s">
        <v>376</v>
      </c>
      <c r="B180" s="36" t="s">
        <v>377</v>
      </c>
      <c r="C180" s="37"/>
      <c r="D180" s="36"/>
      <c r="E180" s="38">
        <f>E181+E187+E191</f>
        <v>1229.7</v>
      </c>
      <c r="F180" s="38">
        <f>F181+F187+F191</f>
        <v>1195.6000000000001</v>
      </c>
    </row>
    <row r="181" spans="1:6" ht="20">
      <c r="A181" s="35" t="s">
        <v>378</v>
      </c>
      <c r="B181" s="36" t="s">
        <v>379</v>
      </c>
      <c r="C181" s="37"/>
      <c r="D181" s="36"/>
      <c r="E181" s="38">
        <f>E182</f>
        <v>1195.6000000000001</v>
      </c>
      <c r="F181" s="45">
        <f>F182</f>
        <v>1195.6000000000001</v>
      </c>
    </row>
    <row r="182" spans="1:6" ht="15" customHeight="1">
      <c r="A182" s="39" t="s">
        <v>380</v>
      </c>
      <c r="B182" s="40" t="s">
        <v>381</v>
      </c>
      <c r="C182" s="41"/>
      <c r="D182" s="40"/>
      <c r="E182" s="42">
        <f>E183+E185</f>
        <v>1195.6000000000001</v>
      </c>
      <c r="F182" s="42">
        <f>F183+F185</f>
        <v>1195.6000000000001</v>
      </c>
    </row>
    <row r="183" spans="1:6" ht="36.4" customHeight="1">
      <c r="A183" s="43" t="s">
        <v>200</v>
      </c>
      <c r="B183" s="40" t="s">
        <v>382</v>
      </c>
      <c r="C183" s="41"/>
      <c r="D183" s="40"/>
      <c r="E183" s="42">
        <f>E184</f>
        <v>69.2</v>
      </c>
      <c r="F183" s="44">
        <f>F184</f>
        <v>69.2</v>
      </c>
    </row>
    <row r="184" spans="1:6" ht="15" customHeight="1">
      <c r="A184" s="43" t="s">
        <v>141</v>
      </c>
      <c r="B184" s="40" t="s">
        <v>382</v>
      </c>
      <c r="C184" s="41">
        <v>244</v>
      </c>
      <c r="D184" s="40" t="s">
        <v>35</v>
      </c>
      <c r="E184" s="42">
        <v>69.2</v>
      </c>
      <c r="F184" s="44">
        <v>69.2</v>
      </c>
    </row>
    <row r="185" spans="1:6" ht="32.1">
      <c r="A185" s="39" t="s">
        <v>383</v>
      </c>
      <c r="B185" s="40" t="s">
        <v>384</v>
      </c>
      <c r="C185" s="41"/>
      <c r="D185" s="40"/>
      <c r="E185" s="42">
        <f>E186</f>
        <v>1126.4000000000001</v>
      </c>
      <c r="F185" s="44">
        <f>F186</f>
        <v>1126.4000000000001</v>
      </c>
    </row>
    <row r="186" spans="1:6">
      <c r="A186" s="43" t="s">
        <v>141</v>
      </c>
      <c r="B186" s="40" t="s">
        <v>384</v>
      </c>
      <c r="C186" s="41">
        <v>244</v>
      </c>
      <c r="D186" s="40" t="s">
        <v>35</v>
      </c>
      <c r="E186" s="42">
        <v>1126.4000000000001</v>
      </c>
      <c r="F186" s="44">
        <v>1126.4000000000001</v>
      </c>
    </row>
    <row r="187" spans="1:6" s="49" customFormat="1" ht="24.8" customHeight="1">
      <c r="A187" s="35" t="s">
        <v>385</v>
      </c>
      <c r="B187" s="36" t="s">
        <v>386</v>
      </c>
      <c r="C187" s="37"/>
      <c r="D187" s="36"/>
      <c r="E187" s="38">
        <f t="shared" ref="E187:F189" si="6">E188</f>
        <v>24.1</v>
      </c>
      <c r="F187" s="45">
        <f t="shared" si="6"/>
        <v>0</v>
      </c>
    </row>
    <row r="188" spans="1:6" ht="15" customHeight="1">
      <c r="A188" s="39" t="s">
        <v>387</v>
      </c>
      <c r="B188" s="40" t="s">
        <v>388</v>
      </c>
      <c r="C188" s="41"/>
      <c r="D188" s="40"/>
      <c r="E188" s="42">
        <f t="shared" si="6"/>
        <v>24.1</v>
      </c>
      <c r="F188" s="44">
        <f t="shared" si="6"/>
        <v>0</v>
      </c>
    </row>
    <row r="189" spans="1:6" ht="15" customHeight="1">
      <c r="A189" s="39" t="s">
        <v>121</v>
      </c>
      <c r="B189" s="40" t="s">
        <v>389</v>
      </c>
      <c r="C189" s="41"/>
      <c r="D189" s="40"/>
      <c r="E189" s="42">
        <f t="shared" si="6"/>
        <v>24.1</v>
      </c>
      <c r="F189" s="44">
        <f t="shared" si="6"/>
        <v>0</v>
      </c>
    </row>
    <row r="190" spans="1:6" ht="15" customHeight="1">
      <c r="A190" s="43" t="s">
        <v>141</v>
      </c>
      <c r="B190" s="40" t="s">
        <v>389</v>
      </c>
      <c r="C190" s="41">
        <v>244</v>
      </c>
      <c r="D190" s="40" t="s">
        <v>35</v>
      </c>
      <c r="E190" s="42">
        <v>24.1</v>
      </c>
      <c r="F190" s="44">
        <v>0</v>
      </c>
    </row>
    <row r="191" spans="1:6" s="49" customFormat="1" ht="15.7" customHeight="1">
      <c r="A191" s="35" t="s">
        <v>390</v>
      </c>
      <c r="B191" s="36" t="s">
        <v>391</v>
      </c>
      <c r="C191" s="37"/>
      <c r="D191" s="36"/>
      <c r="E191" s="38">
        <f t="shared" ref="E191:F193" si="7">E192</f>
        <v>10</v>
      </c>
      <c r="F191" s="45">
        <f t="shared" si="7"/>
        <v>0</v>
      </c>
    </row>
    <row r="192" spans="1:6" ht="24.8" customHeight="1">
      <c r="A192" s="39" t="s">
        <v>392</v>
      </c>
      <c r="B192" s="40" t="s">
        <v>393</v>
      </c>
      <c r="C192" s="41"/>
      <c r="D192" s="40"/>
      <c r="E192" s="42">
        <f t="shared" si="7"/>
        <v>10</v>
      </c>
      <c r="F192" s="44">
        <f t="shared" si="7"/>
        <v>0</v>
      </c>
    </row>
    <row r="193" spans="1:7" ht="24.8" customHeight="1">
      <c r="A193" s="39" t="s">
        <v>394</v>
      </c>
      <c r="B193" s="40" t="s">
        <v>395</v>
      </c>
      <c r="C193" s="41"/>
      <c r="D193" s="40"/>
      <c r="E193" s="42">
        <f t="shared" si="7"/>
        <v>10</v>
      </c>
      <c r="F193" s="44">
        <f t="shared" si="7"/>
        <v>0</v>
      </c>
    </row>
    <row r="194" spans="1:7" ht="13.55" customHeight="1">
      <c r="A194" s="43" t="s">
        <v>141</v>
      </c>
      <c r="B194" s="40" t="s">
        <v>395</v>
      </c>
      <c r="C194" s="41">
        <v>244</v>
      </c>
      <c r="D194" s="40" t="s">
        <v>39</v>
      </c>
      <c r="E194" s="42">
        <v>10</v>
      </c>
      <c r="F194" s="44">
        <v>0</v>
      </c>
    </row>
    <row r="195" spans="1:7" ht="17.3" customHeight="1">
      <c r="A195" s="35" t="s">
        <v>396</v>
      </c>
      <c r="B195" s="36" t="s">
        <v>397</v>
      </c>
      <c r="C195" s="41"/>
      <c r="D195" s="40"/>
      <c r="E195" s="42">
        <f>E196</f>
        <v>3758.7</v>
      </c>
      <c r="F195" s="45">
        <f>F196</f>
        <v>0</v>
      </c>
    </row>
    <row r="196" spans="1:7" ht="15" customHeight="1">
      <c r="A196" s="39" t="s">
        <v>398</v>
      </c>
      <c r="B196" s="40" t="s">
        <v>399</v>
      </c>
      <c r="C196" s="41"/>
      <c r="D196" s="40"/>
      <c r="E196" s="42">
        <f>E197+E199</f>
        <v>3758.7</v>
      </c>
      <c r="F196" s="42">
        <f>F197+F199</f>
        <v>0</v>
      </c>
    </row>
    <row r="197" spans="1:7" ht="17.3" customHeight="1">
      <c r="A197" s="39" t="s">
        <v>204</v>
      </c>
      <c r="B197" s="40" t="s">
        <v>400</v>
      </c>
      <c r="C197" s="41"/>
      <c r="D197" s="40"/>
      <c r="E197" s="42">
        <f>E198</f>
        <v>174.7</v>
      </c>
      <c r="F197" s="44">
        <f>F198</f>
        <v>0</v>
      </c>
    </row>
    <row r="198" spans="1:7" ht="15" customHeight="1">
      <c r="A198" s="43" t="s">
        <v>141</v>
      </c>
      <c r="B198" s="40" t="s">
        <v>400</v>
      </c>
      <c r="C198" s="41">
        <v>244</v>
      </c>
      <c r="D198" s="40" t="s">
        <v>35</v>
      </c>
      <c r="E198" s="42">
        <v>174.7</v>
      </c>
      <c r="F198" s="44">
        <v>0</v>
      </c>
      <c r="G198" s="25" t="s">
        <v>219</v>
      </c>
    </row>
    <row r="199" spans="1:7" ht="21.75" customHeight="1">
      <c r="A199" s="43" t="s">
        <v>206</v>
      </c>
      <c r="B199" s="40" t="s">
        <v>401</v>
      </c>
      <c r="C199" s="41"/>
      <c r="D199" s="40"/>
      <c r="E199" s="42">
        <f>E200</f>
        <v>3584</v>
      </c>
      <c r="F199" s="44">
        <f>F200</f>
        <v>0</v>
      </c>
    </row>
    <row r="200" spans="1:7" ht="15" customHeight="1">
      <c r="A200" s="43" t="s">
        <v>141</v>
      </c>
      <c r="B200" s="40" t="s">
        <v>401</v>
      </c>
      <c r="C200" s="41">
        <v>244</v>
      </c>
      <c r="D200" s="40" t="s">
        <v>35</v>
      </c>
      <c r="E200" s="42">
        <v>3584</v>
      </c>
      <c r="F200" s="44">
        <v>0</v>
      </c>
    </row>
    <row r="201" spans="1:7">
      <c r="A201" s="35" t="s">
        <v>402</v>
      </c>
      <c r="B201" s="36"/>
      <c r="C201" s="37"/>
      <c r="D201" s="36"/>
      <c r="E201" s="38">
        <f>E12+E16+E55+E74+E87+E104+E115+E180+E195</f>
        <v>48405.299999999996</v>
      </c>
      <c r="F201" s="38">
        <f>F12+F16+F55+F74+F87+F104+F115+F180+F195</f>
        <v>20457</v>
      </c>
    </row>
    <row r="202" spans="1:7" ht="20.350000000000001" customHeight="1">
      <c r="A202" s="50"/>
      <c r="B202" s="51"/>
      <c r="C202" s="51"/>
      <c r="D202" s="52"/>
      <c r="E202" s="52"/>
      <c r="F202" s="53"/>
    </row>
    <row r="203" spans="1:7" ht="20.350000000000001" customHeight="1">
      <c r="A203" s="50"/>
      <c r="B203" s="51"/>
      <c r="C203" s="51"/>
      <c r="D203" s="52"/>
      <c r="E203" s="52">
        <v>48405.3</v>
      </c>
      <c r="F203" s="52">
        <v>20457</v>
      </c>
    </row>
    <row r="204" spans="1:7" ht="20.350000000000001" customHeight="1">
      <c r="A204" s="50"/>
      <c r="B204" s="51"/>
      <c r="C204" s="51"/>
      <c r="D204" s="52"/>
      <c r="E204" s="54">
        <f>E201-E203</f>
        <v>0</v>
      </c>
      <c r="F204" s="54">
        <f>F201-F203</f>
        <v>0</v>
      </c>
    </row>
    <row r="205" spans="1:7" ht="20.350000000000001" customHeight="1">
      <c r="A205" s="50"/>
      <c r="B205" s="51"/>
      <c r="C205" s="51"/>
      <c r="D205" s="52"/>
      <c r="E205" s="52"/>
    </row>
    <row r="206" spans="1:7" ht="20.350000000000001" customHeight="1">
      <c r="A206" s="50"/>
      <c r="B206" s="51"/>
      <c r="C206" s="51"/>
      <c r="D206" s="52"/>
      <c r="E206" s="52"/>
    </row>
    <row r="207" spans="1:7" ht="20.350000000000001" customHeight="1">
      <c r="A207" s="50"/>
      <c r="B207" s="51"/>
      <c r="C207" s="51"/>
      <c r="D207" s="52"/>
      <c r="E207" s="52"/>
    </row>
    <row r="208" spans="1:7" ht="20.350000000000001" customHeight="1">
      <c r="A208" s="50"/>
      <c r="B208" s="51"/>
      <c r="C208" s="51"/>
      <c r="D208" s="52"/>
      <c r="E208" s="52"/>
    </row>
    <row r="209" spans="1:5" ht="20.350000000000001" customHeight="1">
      <c r="A209" s="50"/>
      <c r="B209" s="51"/>
      <c r="C209" s="51"/>
      <c r="D209" s="52"/>
      <c r="E209" s="52"/>
    </row>
    <row r="210" spans="1:5" ht="20.350000000000001" customHeight="1">
      <c r="A210" s="50"/>
      <c r="B210" s="51"/>
      <c r="C210" s="51"/>
      <c r="D210" s="52"/>
      <c r="E210" s="52"/>
    </row>
    <row r="211" spans="1:5" ht="20.350000000000001" customHeight="1">
      <c r="A211" s="50"/>
      <c r="B211" s="51"/>
      <c r="C211" s="51"/>
      <c r="D211" s="52"/>
      <c r="E211" s="52"/>
    </row>
    <row r="212" spans="1:5" ht="20.350000000000001" customHeight="1">
      <c r="A212" s="50"/>
      <c r="B212" s="51"/>
      <c r="C212" s="51"/>
      <c r="D212" s="52"/>
      <c r="E212" s="52"/>
    </row>
    <row r="213" spans="1:5" ht="20.350000000000001" customHeight="1">
      <c r="A213" s="50"/>
      <c r="B213" s="51"/>
      <c r="C213" s="51"/>
      <c r="D213" s="52"/>
      <c r="E213" s="52"/>
    </row>
    <row r="214" spans="1:5" ht="20.350000000000001" customHeight="1">
      <c r="A214" s="50"/>
      <c r="B214" s="51"/>
      <c r="C214" s="51"/>
      <c r="D214" s="52"/>
      <c r="E214" s="52"/>
    </row>
    <row r="215" spans="1:5" ht="20.350000000000001" customHeight="1">
      <c r="A215" s="50"/>
      <c r="B215" s="51"/>
      <c r="C215" s="51"/>
      <c r="D215" s="52"/>
      <c r="E215" s="52"/>
    </row>
    <row r="216" spans="1:5" ht="20.350000000000001" customHeight="1">
      <c r="A216" s="50"/>
      <c r="B216" s="51"/>
      <c r="C216" s="51"/>
      <c r="D216" s="52"/>
      <c r="E216" s="52"/>
    </row>
    <row r="217" spans="1:5" ht="20.350000000000001" customHeight="1">
      <c r="A217" s="50"/>
      <c r="B217" s="51"/>
      <c r="C217" s="51"/>
      <c r="D217" s="52"/>
      <c r="E217" s="52"/>
    </row>
    <row r="218" spans="1:5" ht="20.350000000000001" customHeight="1">
      <c r="A218" s="50"/>
      <c r="B218" s="51"/>
      <c r="C218" s="51"/>
      <c r="D218" s="52"/>
      <c r="E218" s="52"/>
    </row>
    <row r="219" spans="1:5" ht="20.350000000000001" customHeight="1">
      <c r="A219" s="50"/>
      <c r="B219" s="51"/>
      <c r="C219" s="51"/>
      <c r="D219" s="52"/>
      <c r="E219" s="52"/>
    </row>
    <row r="220" spans="1:5" ht="20.350000000000001" customHeight="1">
      <c r="A220" s="50"/>
      <c r="B220" s="51"/>
      <c r="C220" s="51"/>
      <c r="D220" s="52"/>
      <c r="E220" s="52"/>
    </row>
    <row r="221" spans="1:5" ht="20.350000000000001" customHeight="1">
      <c r="A221" s="50"/>
      <c r="B221" s="51"/>
      <c r="C221" s="51"/>
      <c r="D221" s="52"/>
      <c r="E221" s="52"/>
    </row>
    <row r="222" spans="1:5" ht="20.350000000000001" customHeight="1">
      <c r="A222" s="50"/>
      <c r="B222" s="51"/>
      <c r="C222" s="51"/>
      <c r="D222" s="52"/>
      <c r="E222" s="52"/>
    </row>
    <row r="223" spans="1:5" ht="20.350000000000001" customHeight="1">
      <c r="A223" s="50"/>
      <c r="B223" s="51"/>
      <c r="C223" s="51"/>
      <c r="D223" s="52"/>
      <c r="E223" s="52"/>
    </row>
    <row r="224" spans="1:5" ht="20.350000000000001" customHeight="1">
      <c r="A224" s="50"/>
      <c r="B224" s="51"/>
      <c r="C224" s="51"/>
      <c r="D224" s="52"/>
      <c r="E224" s="52"/>
    </row>
    <row r="225" spans="1:5" ht="20.350000000000001" customHeight="1">
      <c r="A225" s="50"/>
      <c r="B225" s="51"/>
      <c r="C225" s="51"/>
      <c r="D225" s="52"/>
      <c r="E225" s="52"/>
    </row>
    <row r="226" spans="1:5" ht="20.350000000000001" customHeight="1">
      <c r="A226" s="50"/>
      <c r="B226" s="51"/>
      <c r="C226" s="51"/>
      <c r="D226" s="52"/>
      <c r="E226" s="52"/>
    </row>
    <row r="227" spans="1:5" ht="20.350000000000001" customHeight="1">
      <c r="A227" s="50"/>
      <c r="B227" s="51"/>
      <c r="C227" s="51"/>
      <c r="D227" s="52"/>
      <c r="E227" s="52"/>
    </row>
    <row r="228" spans="1:5" ht="20.350000000000001" customHeight="1">
      <c r="A228" s="50"/>
      <c r="B228" s="51"/>
      <c r="C228" s="51"/>
      <c r="D228" s="52"/>
      <c r="E228" s="52"/>
    </row>
    <row r="229" spans="1:5" ht="20.350000000000001" customHeight="1">
      <c r="A229" s="50"/>
      <c r="B229" s="51"/>
      <c r="C229" s="51"/>
      <c r="D229" s="52"/>
      <c r="E229" s="52"/>
    </row>
    <row r="230" spans="1:5" ht="20.350000000000001" customHeight="1">
      <c r="A230" s="50"/>
      <c r="B230" s="51"/>
      <c r="C230" s="51"/>
      <c r="D230" s="52"/>
      <c r="E230" s="52"/>
    </row>
    <row r="231" spans="1:5" ht="20.350000000000001" customHeight="1">
      <c r="A231" s="50"/>
      <c r="B231" s="51"/>
      <c r="C231" s="51"/>
      <c r="D231" s="52"/>
      <c r="E231" s="52"/>
    </row>
    <row r="232" spans="1:5" ht="20.350000000000001" customHeight="1">
      <c r="A232" s="50"/>
      <c r="B232" s="51"/>
      <c r="C232" s="51"/>
      <c r="D232" s="52"/>
      <c r="E232" s="52"/>
    </row>
    <row r="233" spans="1:5" ht="20.350000000000001" customHeight="1">
      <c r="A233" s="50"/>
      <c r="B233" s="51"/>
      <c r="C233" s="51"/>
      <c r="D233" s="52"/>
      <c r="E233" s="52"/>
    </row>
    <row r="234" spans="1:5" ht="20.350000000000001" customHeight="1">
      <c r="A234" s="50"/>
      <c r="B234" s="51"/>
      <c r="C234" s="51"/>
      <c r="D234" s="52"/>
      <c r="E234" s="52"/>
    </row>
    <row r="235" spans="1:5" ht="20.350000000000001" customHeight="1">
      <c r="A235" s="50"/>
      <c r="B235" s="51"/>
      <c r="C235" s="51"/>
      <c r="D235" s="52"/>
      <c r="E235" s="52"/>
    </row>
    <row r="236" spans="1:5" ht="20.350000000000001" customHeight="1">
      <c r="A236" s="50"/>
      <c r="B236" s="51"/>
      <c r="C236" s="51"/>
      <c r="D236" s="52"/>
      <c r="E236" s="52"/>
    </row>
    <row r="237" spans="1:5" ht="20.350000000000001" customHeight="1">
      <c r="A237" s="50"/>
      <c r="B237" s="51"/>
      <c r="C237" s="51"/>
      <c r="D237" s="52"/>
      <c r="E237" s="52"/>
    </row>
    <row r="238" spans="1:5" ht="20.350000000000001" customHeight="1">
      <c r="A238" s="50"/>
      <c r="B238" s="51"/>
      <c r="C238" s="51"/>
      <c r="D238" s="52"/>
      <c r="E238" s="52"/>
    </row>
    <row r="239" spans="1:5" ht="20.350000000000001" customHeight="1">
      <c r="A239" s="50"/>
      <c r="B239" s="51"/>
      <c r="C239" s="51"/>
      <c r="D239" s="52"/>
      <c r="E239" s="52"/>
    </row>
    <row r="240" spans="1:5" ht="20.350000000000001" customHeight="1">
      <c r="A240" s="50"/>
      <c r="B240" s="51"/>
      <c r="C240" s="51"/>
      <c r="D240" s="52"/>
      <c r="E240" s="52"/>
    </row>
    <row r="241" spans="1:5" ht="20.350000000000001" customHeight="1">
      <c r="A241" s="50"/>
      <c r="B241" s="51"/>
      <c r="C241" s="51"/>
      <c r="D241" s="52"/>
      <c r="E241" s="52"/>
    </row>
    <row r="242" spans="1:5" ht="20.350000000000001" customHeight="1">
      <c r="A242" s="50"/>
      <c r="B242" s="51"/>
      <c r="C242" s="51"/>
      <c r="D242" s="52"/>
      <c r="E242" s="52"/>
    </row>
    <row r="243" spans="1:5" ht="20.350000000000001" customHeight="1">
      <c r="A243" s="50"/>
      <c r="B243" s="51"/>
      <c r="C243" s="51"/>
      <c r="D243" s="52"/>
      <c r="E243" s="52"/>
    </row>
    <row r="244" spans="1:5" ht="20.350000000000001" customHeight="1">
      <c r="A244" s="50"/>
      <c r="B244" s="51"/>
      <c r="C244" s="51"/>
      <c r="D244" s="52"/>
      <c r="E244" s="52"/>
    </row>
    <row r="245" spans="1:5" ht="20.350000000000001" customHeight="1">
      <c r="A245" s="50"/>
      <c r="B245" s="51"/>
      <c r="C245" s="51"/>
      <c r="D245" s="52"/>
      <c r="E245" s="52"/>
    </row>
    <row r="246" spans="1:5" ht="20.350000000000001" customHeight="1">
      <c r="A246" s="50"/>
      <c r="B246" s="51"/>
      <c r="C246" s="51"/>
      <c r="D246" s="52"/>
      <c r="E246" s="52"/>
    </row>
    <row r="247" spans="1:5" ht="20.350000000000001" customHeight="1">
      <c r="A247" s="50"/>
      <c r="B247" s="51"/>
      <c r="C247" s="51"/>
      <c r="D247" s="52"/>
      <c r="E247" s="52"/>
    </row>
    <row r="248" spans="1:5" ht="20.350000000000001" customHeight="1">
      <c r="A248" s="50"/>
      <c r="B248" s="51"/>
      <c r="C248" s="51"/>
      <c r="D248" s="52"/>
      <c r="E248" s="52"/>
    </row>
    <row r="249" spans="1:5" ht="20.350000000000001" customHeight="1">
      <c r="A249" s="50"/>
      <c r="B249" s="51"/>
      <c r="C249" s="51"/>
      <c r="D249" s="52"/>
      <c r="E249" s="52"/>
    </row>
    <row r="250" spans="1:5" ht="20.350000000000001" customHeight="1">
      <c r="A250" s="50"/>
      <c r="B250" s="51"/>
      <c r="C250" s="51"/>
      <c r="D250" s="52"/>
      <c r="E250" s="52"/>
    </row>
    <row r="251" spans="1:5" ht="20.350000000000001" customHeight="1">
      <c r="A251" s="50"/>
      <c r="B251" s="51"/>
      <c r="C251" s="51"/>
      <c r="D251" s="52"/>
      <c r="E251" s="52"/>
    </row>
    <row r="252" spans="1:5" ht="20.350000000000001" customHeight="1">
      <c r="A252" s="50"/>
      <c r="B252" s="51"/>
      <c r="C252" s="51"/>
      <c r="D252" s="52"/>
      <c r="E252" s="52"/>
    </row>
    <row r="253" spans="1:5" ht="20.350000000000001" customHeight="1">
      <c r="A253" s="50"/>
      <c r="B253" s="51"/>
      <c r="C253" s="51"/>
      <c r="D253" s="52"/>
      <c r="E253" s="52"/>
    </row>
    <row r="254" spans="1:5" ht="20.350000000000001" customHeight="1">
      <c r="A254" s="50"/>
      <c r="B254" s="51"/>
      <c r="C254" s="51"/>
      <c r="D254" s="52"/>
      <c r="E254" s="52"/>
    </row>
    <row r="255" spans="1:5" ht="20.350000000000001" customHeight="1">
      <c r="A255" s="50"/>
      <c r="B255" s="51"/>
      <c r="C255" s="51"/>
      <c r="D255" s="52"/>
      <c r="E255" s="52"/>
    </row>
    <row r="256" spans="1:5" ht="20.350000000000001" customHeight="1">
      <c r="A256" s="50"/>
      <c r="B256" s="51"/>
      <c r="C256" s="51"/>
      <c r="D256" s="52"/>
      <c r="E256" s="52"/>
    </row>
    <row r="257" spans="1:5" ht="20.350000000000001" customHeight="1">
      <c r="A257" s="50"/>
      <c r="B257" s="51"/>
      <c r="C257" s="51"/>
      <c r="D257" s="52"/>
      <c r="E257" s="52"/>
    </row>
    <row r="258" spans="1:5" ht="20.350000000000001" customHeight="1">
      <c r="A258" s="50"/>
      <c r="B258" s="51"/>
      <c r="C258" s="51"/>
      <c r="D258" s="52"/>
      <c r="E258" s="52"/>
    </row>
    <row r="259" spans="1:5" ht="20.350000000000001" customHeight="1">
      <c r="A259" s="50"/>
      <c r="B259" s="51"/>
      <c r="C259" s="51"/>
      <c r="D259" s="52"/>
      <c r="E259" s="52"/>
    </row>
    <row r="260" spans="1:5" ht="20.350000000000001" customHeight="1">
      <c r="A260" s="50"/>
      <c r="B260" s="51"/>
      <c r="C260" s="51"/>
      <c r="D260" s="52"/>
      <c r="E260" s="52"/>
    </row>
    <row r="261" spans="1:5" ht="20.350000000000001" customHeight="1">
      <c r="A261" s="50"/>
      <c r="B261" s="51"/>
      <c r="C261" s="51"/>
      <c r="D261" s="52"/>
      <c r="E261" s="52"/>
    </row>
    <row r="262" spans="1:5" ht="20.350000000000001" customHeight="1">
      <c r="A262" s="50"/>
      <c r="B262" s="51"/>
      <c r="C262" s="51"/>
      <c r="D262" s="52"/>
      <c r="E262" s="52"/>
    </row>
    <row r="263" spans="1:5" ht="20.350000000000001" customHeight="1">
      <c r="A263" s="50"/>
      <c r="B263" s="51"/>
      <c r="C263" s="51"/>
      <c r="D263" s="52"/>
      <c r="E263" s="52"/>
    </row>
    <row r="264" spans="1:5" ht="20.350000000000001" customHeight="1">
      <c r="A264" s="50"/>
      <c r="B264" s="51"/>
      <c r="C264" s="51"/>
      <c r="D264" s="52"/>
      <c r="E264" s="52"/>
    </row>
    <row r="265" spans="1:5" ht="20.350000000000001" customHeight="1">
      <c r="A265" s="50"/>
      <c r="B265" s="51"/>
      <c r="C265" s="51"/>
      <c r="D265" s="52"/>
      <c r="E265" s="52"/>
    </row>
    <row r="266" spans="1:5" ht="20.350000000000001" customHeight="1">
      <c r="A266" s="50"/>
      <c r="B266" s="51"/>
      <c r="C266" s="51"/>
      <c r="D266" s="52"/>
      <c r="E266" s="52"/>
    </row>
    <row r="267" spans="1:5" ht="20.350000000000001" customHeight="1">
      <c r="A267" s="50"/>
      <c r="B267" s="51"/>
      <c r="C267" s="51"/>
      <c r="D267" s="52"/>
      <c r="E267" s="52"/>
    </row>
    <row r="268" spans="1:5" ht="20.350000000000001" customHeight="1">
      <c r="A268" s="50"/>
      <c r="B268" s="51"/>
      <c r="C268" s="51"/>
      <c r="D268" s="52"/>
      <c r="E268" s="52"/>
    </row>
    <row r="269" spans="1:5" ht="20.350000000000001" customHeight="1">
      <c r="A269" s="50"/>
      <c r="B269" s="51"/>
      <c r="C269" s="51"/>
      <c r="D269" s="52"/>
      <c r="E269" s="52"/>
    </row>
    <row r="270" spans="1:5" ht="20.350000000000001" customHeight="1">
      <c r="A270" s="50"/>
      <c r="B270" s="51"/>
      <c r="C270" s="51"/>
      <c r="D270" s="52"/>
      <c r="E270" s="52"/>
    </row>
    <row r="271" spans="1:5" ht="20.350000000000001" customHeight="1">
      <c r="A271" s="50"/>
      <c r="B271" s="51"/>
      <c r="C271" s="51"/>
      <c r="D271" s="52"/>
      <c r="E271" s="52"/>
    </row>
    <row r="272" spans="1:5" ht="20.350000000000001" customHeight="1">
      <c r="A272" s="50"/>
      <c r="B272" s="51"/>
      <c r="C272" s="51"/>
      <c r="D272" s="52"/>
      <c r="E272" s="52"/>
    </row>
    <row r="273" spans="1:5" ht="20.350000000000001" customHeight="1">
      <c r="A273" s="50"/>
      <c r="B273" s="51"/>
      <c r="C273" s="51"/>
      <c r="D273" s="52"/>
      <c r="E273" s="52"/>
    </row>
    <row r="274" spans="1:5" ht="20.350000000000001" customHeight="1">
      <c r="A274" s="50"/>
      <c r="B274" s="51"/>
      <c r="C274" s="51"/>
      <c r="D274" s="52"/>
      <c r="E274" s="52"/>
    </row>
    <row r="275" spans="1:5" ht="20.350000000000001" customHeight="1">
      <c r="A275" s="50"/>
      <c r="B275" s="51"/>
      <c r="C275" s="51"/>
      <c r="D275" s="52"/>
      <c r="E275" s="52"/>
    </row>
    <row r="276" spans="1:5" ht="20.350000000000001" customHeight="1">
      <c r="A276" s="50"/>
      <c r="B276" s="51"/>
      <c r="C276" s="51"/>
      <c r="D276" s="52"/>
      <c r="E276" s="52"/>
    </row>
    <row r="277" spans="1:5" ht="20.350000000000001" customHeight="1">
      <c r="A277" s="50"/>
      <c r="B277" s="51"/>
      <c r="C277" s="51"/>
      <c r="D277" s="52"/>
      <c r="E277" s="52"/>
    </row>
    <row r="278" spans="1:5" ht="20.350000000000001" customHeight="1">
      <c r="A278" s="50"/>
      <c r="B278" s="51"/>
      <c r="C278" s="51"/>
      <c r="D278" s="52"/>
      <c r="E278" s="52"/>
    </row>
    <row r="279" spans="1:5" ht="20.350000000000001" customHeight="1">
      <c r="A279" s="50"/>
      <c r="B279" s="51"/>
      <c r="C279" s="51"/>
      <c r="D279" s="52"/>
      <c r="E279" s="52"/>
    </row>
    <row r="280" spans="1:5" ht="20.350000000000001" customHeight="1">
      <c r="A280" s="50"/>
      <c r="B280" s="51"/>
      <c r="C280" s="51"/>
      <c r="D280" s="52"/>
      <c r="E280" s="52"/>
    </row>
    <row r="281" spans="1:5" ht="20.350000000000001" customHeight="1">
      <c r="A281" s="50"/>
      <c r="B281" s="51"/>
      <c r="C281" s="51"/>
      <c r="D281" s="52"/>
      <c r="E281" s="52"/>
    </row>
    <row r="282" spans="1:5" ht="20.350000000000001" customHeight="1">
      <c r="A282" s="50"/>
      <c r="B282" s="51"/>
      <c r="C282" s="51"/>
      <c r="D282" s="52"/>
      <c r="E282" s="52"/>
    </row>
    <row r="283" spans="1:5" ht="20.350000000000001" customHeight="1">
      <c r="A283" s="50"/>
      <c r="B283" s="51"/>
      <c r="C283" s="51"/>
      <c r="D283" s="52"/>
      <c r="E283" s="52"/>
    </row>
    <row r="284" spans="1:5" ht="20.350000000000001" customHeight="1">
      <c r="A284" s="50"/>
      <c r="B284" s="51"/>
      <c r="C284" s="51"/>
      <c r="D284" s="52"/>
      <c r="E284" s="52"/>
    </row>
    <row r="285" spans="1:5" ht="20.350000000000001" customHeight="1">
      <c r="A285" s="50"/>
      <c r="B285" s="51"/>
      <c r="C285" s="51"/>
      <c r="D285" s="52"/>
      <c r="E285" s="52"/>
    </row>
    <row r="286" spans="1:5" ht="20.350000000000001" customHeight="1">
      <c r="A286" s="50"/>
      <c r="B286" s="51"/>
      <c r="C286" s="51"/>
      <c r="D286" s="52"/>
      <c r="E286" s="52"/>
    </row>
    <row r="287" spans="1:5" ht="20.350000000000001" customHeight="1">
      <c r="A287" s="50"/>
      <c r="B287" s="51"/>
      <c r="C287" s="51"/>
      <c r="D287" s="52"/>
      <c r="E287" s="52"/>
    </row>
    <row r="288" spans="1:5" ht="20.350000000000001" customHeight="1">
      <c r="A288" s="50"/>
      <c r="B288" s="51"/>
      <c r="C288" s="51"/>
      <c r="D288" s="52"/>
      <c r="E288" s="52"/>
    </row>
    <row r="289" spans="1:5" ht="20.350000000000001" customHeight="1">
      <c r="A289" s="50"/>
      <c r="B289" s="51"/>
      <c r="C289" s="51"/>
      <c r="D289" s="52"/>
      <c r="E289" s="52"/>
    </row>
    <row r="290" spans="1:5" ht="20.350000000000001" customHeight="1">
      <c r="A290" s="50"/>
      <c r="B290" s="51"/>
      <c r="C290" s="51"/>
      <c r="D290" s="52"/>
      <c r="E290" s="52"/>
    </row>
    <row r="291" spans="1:5" ht="20.350000000000001" customHeight="1">
      <c r="A291" s="50"/>
      <c r="B291" s="51"/>
      <c r="C291" s="51"/>
      <c r="D291" s="52"/>
      <c r="E291" s="52"/>
    </row>
    <row r="292" spans="1:5" ht="20.350000000000001" customHeight="1">
      <c r="A292" s="50"/>
      <c r="B292" s="51"/>
      <c r="C292" s="51"/>
      <c r="D292" s="52"/>
      <c r="E292" s="52"/>
    </row>
    <row r="293" spans="1:5" ht="20.350000000000001" customHeight="1">
      <c r="A293" s="50"/>
      <c r="B293" s="51"/>
      <c r="C293" s="51"/>
      <c r="D293" s="52"/>
      <c r="E293" s="52"/>
    </row>
    <row r="294" spans="1:5" ht="20.350000000000001" customHeight="1">
      <c r="A294" s="50"/>
      <c r="B294" s="51"/>
      <c r="C294" s="51"/>
      <c r="D294" s="52"/>
      <c r="E294" s="52"/>
    </row>
    <row r="295" spans="1:5" ht="20.350000000000001" customHeight="1">
      <c r="A295" s="50"/>
      <c r="B295" s="51"/>
      <c r="C295" s="51"/>
      <c r="D295" s="52"/>
      <c r="E295" s="52"/>
    </row>
    <row r="296" spans="1:5" ht="20.350000000000001" customHeight="1">
      <c r="A296" s="50"/>
      <c r="B296" s="51"/>
      <c r="C296" s="51"/>
      <c r="D296" s="52"/>
      <c r="E296" s="52"/>
    </row>
    <row r="297" spans="1:5" ht="20.350000000000001" customHeight="1">
      <c r="A297" s="50"/>
      <c r="B297" s="51"/>
      <c r="C297" s="51"/>
      <c r="D297" s="52"/>
      <c r="E297" s="52"/>
    </row>
    <row r="298" spans="1:5" ht="20.350000000000001" customHeight="1">
      <c r="A298" s="50"/>
      <c r="B298" s="51"/>
      <c r="C298" s="51"/>
      <c r="D298" s="52"/>
      <c r="E298" s="52"/>
    </row>
    <row r="299" spans="1:5" ht="20.350000000000001" customHeight="1">
      <c r="A299" s="50"/>
      <c r="B299" s="51"/>
      <c r="C299" s="51"/>
      <c r="D299" s="52"/>
      <c r="E299" s="52"/>
    </row>
    <row r="300" spans="1:5" ht="20.350000000000001" customHeight="1">
      <c r="A300" s="50"/>
      <c r="B300" s="51"/>
      <c r="C300" s="51"/>
      <c r="D300" s="52"/>
      <c r="E300" s="52"/>
    </row>
    <row r="301" spans="1:5" ht="20.350000000000001" customHeight="1">
      <c r="A301" s="50"/>
      <c r="B301" s="51"/>
      <c r="C301" s="51"/>
      <c r="D301" s="52"/>
      <c r="E301" s="52"/>
    </row>
    <row r="302" spans="1:5" ht="20.350000000000001" customHeight="1">
      <c r="A302" s="50"/>
      <c r="B302" s="51"/>
      <c r="C302" s="51"/>
      <c r="D302" s="52"/>
      <c r="E302" s="52"/>
    </row>
    <row r="303" spans="1:5" ht="20.350000000000001" customHeight="1">
      <c r="A303" s="50"/>
      <c r="B303" s="51"/>
      <c r="C303" s="51"/>
      <c r="D303" s="52"/>
      <c r="E303" s="52"/>
    </row>
    <row r="304" spans="1:5" ht="20.350000000000001" customHeight="1">
      <c r="A304" s="50"/>
      <c r="B304" s="51"/>
      <c r="C304" s="51"/>
      <c r="D304" s="52"/>
      <c r="E304" s="52"/>
    </row>
    <row r="305" spans="1:5" ht="20.350000000000001" customHeight="1">
      <c r="A305" s="50"/>
      <c r="B305" s="51"/>
      <c r="C305" s="51"/>
      <c r="D305" s="52"/>
      <c r="E305" s="52"/>
    </row>
    <row r="306" spans="1:5" ht="20.350000000000001" customHeight="1">
      <c r="A306" s="50"/>
      <c r="B306" s="51"/>
      <c r="C306" s="51"/>
      <c r="D306" s="52"/>
      <c r="E306" s="52"/>
    </row>
    <row r="307" spans="1:5" ht="20.350000000000001" customHeight="1">
      <c r="A307" s="50"/>
      <c r="B307" s="51"/>
      <c r="C307" s="51"/>
      <c r="D307" s="52"/>
      <c r="E307" s="52"/>
    </row>
    <row r="308" spans="1:5" ht="20.350000000000001" customHeight="1">
      <c r="A308" s="50"/>
      <c r="B308" s="51"/>
      <c r="C308" s="51"/>
      <c r="D308" s="52"/>
      <c r="E308" s="52"/>
    </row>
    <row r="309" spans="1:5" ht="20.350000000000001" customHeight="1">
      <c r="A309" s="50"/>
      <c r="B309" s="51"/>
      <c r="C309" s="51"/>
      <c r="D309" s="52"/>
      <c r="E309" s="52"/>
    </row>
    <row r="310" spans="1:5" ht="20.350000000000001" customHeight="1">
      <c r="A310" s="50"/>
      <c r="B310" s="51"/>
      <c r="C310" s="51"/>
      <c r="D310" s="52"/>
      <c r="E310" s="52"/>
    </row>
    <row r="311" spans="1:5" ht="20.350000000000001" customHeight="1">
      <c r="A311" s="50"/>
      <c r="B311" s="51"/>
      <c r="C311" s="51"/>
      <c r="D311" s="52"/>
      <c r="E311" s="52"/>
    </row>
    <row r="312" spans="1:5" ht="20.350000000000001" customHeight="1">
      <c r="A312" s="50"/>
      <c r="B312" s="51"/>
      <c r="C312" s="51"/>
      <c r="D312" s="52"/>
      <c r="E312" s="52"/>
    </row>
    <row r="313" spans="1:5" ht="20.350000000000001" customHeight="1">
      <c r="A313" s="50"/>
      <c r="B313" s="51"/>
      <c r="C313" s="51"/>
      <c r="D313" s="52"/>
      <c r="E313" s="52"/>
    </row>
    <row r="314" spans="1:5" ht="20.350000000000001" customHeight="1">
      <c r="A314" s="50"/>
      <c r="B314" s="51"/>
      <c r="C314" s="51"/>
      <c r="D314" s="52"/>
      <c r="E314" s="52"/>
    </row>
    <row r="315" spans="1:5" ht="20.350000000000001" customHeight="1">
      <c r="A315" s="50"/>
      <c r="B315" s="51"/>
      <c r="C315" s="51"/>
      <c r="D315" s="52"/>
      <c r="E315" s="52"/>
    </row>
    <row r="316" spans="1:5" ht="20.350000000000001" customHeight="1">
      <c r="A316" s="50"/>
      <c r="B316" s="51"/>
      <c r="C316" s="51"/>
      <c r="D316" s="52"/>
      <c r="E316" s="52"/>
    </row>
    <row r="317" spans="1:5" ht="25.5" customHeight="1"/>
    <row r="318" spans="1:5" ht="25.5" customHeight="1"/>
    <row r="319" spans="1:5" ht="25.5" customHeight="1"/>
    <row r="320" spans="1:5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</sheetData>
  <mergeCells count="8">
    <mergeCell ref="B7:F7"/>
    <mergeCell ref="A8:E9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7D64-C31B-4292-848E-8553C73F443C}">
  <dimension ref="A1:T141"/>
  <sheetViews>
    <sheetView topLeftCell="A94" workbookViewId="0">
      <selection activeCell="H4" sqref="H4"/>
    </sheetView>
  </sheetViews>
  <sheetFormatPr defaultRowHeight="12.85" outlineLevelRow="1"/>
  <cols>
    <col min="1" max="1" width="7.75" customWidth="1"/>
    <col min="2" max="2" width="10.25" customWidth="1"/>
    <col min="3" max="3" width="7.25" customWidth="1"/>
    <col min="4" max="4" width="7" customWidth="1"/>
    <col min="5" max="5" width="7.25" customWidth="1"/>
    <col min="6" max="6" width="7" customWidth="1"/>
    <col min="7" max="7" width="6.25" customWidth="1"/>
    <col min="8" max="8" width="11.875" customWidth="1"/>
    <col min="9" max="9" width="12.375" style="78" customWidth="1"/>
    <col min="10" max="10" width="12" hidden="1" customWidth="1"/>
    <col min="11" max="17" width="15.5" hidden="1" customWidth="1"/>
    <col min="18" max="18" width="11.875" customWidth="1"/>
    <col min="19" max="19" width="11.5" customWidth="1"/>
  </cols>
  <sheetData>
    <row r="1" spans="1:20">
      <c r="A1" s="56" t="s">
        <v>403</v>
      </c>
      <c r="B1" s="56"/>
      <c r="C1" s="56"/>
      <c r="D1" s="56"/>
      <c r="E1" s="56"/>
      <c r="F1" s="56"/>
      <c r="G1" s="56"/>
      <c r="H1" s="57"/>
      <c r="I1" s="58"/>
      <c r="J1" s="57"/>
      <c r="K1" s="57"/>
    </row>
    <row r="2" spans="1:20" ht="34.25">
      <c r="A2" s="59" t="s">
        <v>1</v>
      </c>
      <c r="B2" s="59" t="s">
        <v>2</v>
      </c>
      <c r="C2" s="59" t="s">
        <v>3</v>
      </c>
      <c r="D2" s="59" t="s">
        <v>404</v>
      </c>
      <c r="E2" s="59" t="s">
        <v>405</v>
      </c>
      <c r="F2" s="59" t="s">
        <v>406</v>
      </c>
      <c r="G2" s="59" t="s">
        <v>407</v>
      </c>
      <c r="H2" s="59" t="s">
        <v>408</v>
      </c>
      <c r="I2" s="60" t="s">
        <v>409</v>
      </c>
      <c r="J2" s="59" t="s">
        <v>408</v>
      </c>
      <c r="K2" s="59" t="s">
        <v>410</v>
      </c>
      <c r="L2" s="59" t="s">
        <v>411</v>
      </c>
      <c r="M2" s="59" t="s">
        <v>412</v>
      </c>
      <c r="N2" s="59" t="s">
        <v>413</v>
      </c>
      <c r="O2" s="59" t="s">
        <v>414</v>
      </c>
      <c r="P2" s="59" t="s">
        <v>415</v>
      </c>
      <c r="Q2" s="59" t="s">
        <v>416</v>
      </c>
      <c r="R2" s="61" t="s">
        <v>417</v>
      </c>
      <c r="S2" s="61" t="s">
        <v>418</v>
      </c>
    </row>
    <row r="3" spans="1:20">
      <c r="A3" s="62" t="s">
        <v>56</v>
      </c>
      <c r="B3" s="63"/>
      <c r="C3" s="63"/>
      <c r="D3" s="63"/>
      <c r="E3" s="63"/>
      <c r="F3" s="63"/>
      <c r="G3" s="63"/>
      <c r="H3" s="64">
        <v>48405302</v>
      </c>
      <c r="I3" s="65">
        <v>20456971.920000002</v>
      </c>
      <c r="J3" s="64">
        <v>48405302</v>
      </c>
      <c r="K3" s="64">
        <v>21416932.82</v>
      </c>
      <c r="L3" s="64">
        <v>630789.91</v>
      </c>
      <c r="M3" s="64">
        <v>3581822.15</v>
      </c>
      <c r="N3" s="64">
        <v>33626287.109999999</v>
      </c>
      <c r="O3" s="64">
        <v>19040626.440000001</v>
      </c>
      <c r="P3" s="64">
        <v>27948330.079999998</v>
      </c>
      <c r="Q3" s="64">
        <v>4686188.58</v>
      </c>
    </row>
    <row r="4" spans="1:20">
      <c r="A4" s="66" t="s">
        <v>6</v>
      </c>
      <c r="B4" s="67"/>
      <c r="C4" s="67"/>
      <c r="D4" s="67"/>
      <c r="E4" s="67"/>
      <c r="F4" s="67"/>
      <c r="G4" s="67"/>
      <c r="H4" s="68">
        <v>6065455</v>
      </c>
      <c r="I4" s="69">
        <v>4068142.73</v>
      </c>
      <c r="J4" s="68">
        <v>6065455</v>
      </c>
      <c r="K4" s="68">
        <v>1035138.43</v>
      </c>
      <c r="L4" s="68">
        <v>61931.4</v>
      </c>
      <c r="M4" s="68">
        <v>0</v>
      </c>
      <c r="N4" s="68">
        <v>1195016.5900000001</v>
      </c>
      <c r="O4" s="68">
        <v>197764.3</v>
      </c>
      <c r="P4" s="68">
        <v>1997312.27</v>
      </c>
      <c r="Q4" s="68">
        <v>1737616.57</v>
      </c>
      <c r="R4" s="70">
        <f>I4</f>
        <v>4068142.73</v>
      </c>
      <c r="S4" s="70">
        <f>J4</f>
        <v>6065455</v>
      </c>
      <c r="T4" t="s">
        <v>419</v>
      </c>
    </row>
    <row r="5" spans="1:20" ht="14.3" outlineLevel="1">
      <c r="A5" s="71" t="s">
        <v>6</v>
      </c>
      <c r="B5" s="71" t="s">
        <v>163</v>
      </c>
      <c r="C5" s="71" t="s">
        <v>8</v>
      </c>
      <c r="D5" s="71" t="s">
        <v>420</v>
      </c>
      <c r="E5" s="71" t="s">
        <v>421</v>
      </c>
      <c r="F5" s="71" t="s">
        <v>421</v>
      </c>
      <c r="G5" s="71" t="s">
        <v>422</v>
      </c>
      <c r="H5" s="72">
        <v>50000</v>
      </c>
      <c r="I5" s="73">
        <v>26850</v>
      </c>
      <c r="J5" s="72">
        <v>50000</v>
      </c>
      <c r="K5" s="72">
        <v>30000</v>
      </c>
      <c r="L5" s="72">
        <v>3150</v>
      </c>
      <c r="M5" s="72">
        <v>0</v>
      </c>
      <c r="N5" s="72">
        <v>26850</v>
      </c>
      <c r="O5" s="72">
        <v>0</v>
      </c>
      <c r="P5" s="72">
        <v>23150</v>
      </c>
      <c r="Q5" s="72">
        <v>20000</v>
      </c>
      <c r="R5" s="74">
        <f>SUM(I20:I23)*-1</f>
        <v>-35800</v>
      </c>
      <c r="S5" s="74">
        <f>SUM(J20:J23)*-1</f>
        <v>-35800</v>
      </c>
      <c r="T5" t="s">
        <v>423</v>
      </c>
    </row>
    <row r="6" spans="1:20" outlineLevel="1">
      <c r="A6" s="71" t="s">
        <v>6</v>
      </c>
      <c r="B6" s="71" t="s">
        <v>59</v>
      </c>
      <c r="C6" s="71" t="s">
        <v>10</v>
      </c>
      <c r="D6" s="71" t="s">
        <v>424</v>
      </c>
      <c r="E6" s="71" t="s">
        <v>421</v>
      </c>
      <c r="F6" s="71" t="s">
        <v>421</v>
      </c>
      <c r="G6" s="71" t="s">
        <v>422</v>
      </c>
      <c r="H6" s="72">
        <v>2579800</v>
      </c>
      <c r="I6" s="73">
        <v>1939594.05</v>
      </c>
      <c r="J6" s="72">
        <v>2579800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640205.94999999995</v>
      </c>
      <c r="Q6" s="72">
        <v>640205.94999999995</v>
      </c>
      <c r="R6" s="70">
        <f>I32</f>
        <v>0</v>
      </c>
      <c r="S6" s="70">
        <f>J32</f>
        <v>3520</v>
      </c>
      <c r="T6" t="s">
        <v>425</v>
      </c>
    </row>
    <row r="7" spans="1:20" outlineLevel="1">
      <c r="A7" s="71" t="s">
        <v>6</v>
      </c>
      <c r="B7" s="71" t="s">
        <v>59</v>
      </c>
      <c r="C7" s="71" t="s">
        <v>62</v>
      </c>
      <c r="D7" s="71" t="s">
        <v>426</v>
      </c>
      <c r="E7" s="71" t="s">
        <v>421</v>
      </c>
      <c r="F7" s="71" t="s">
        <v>421</v>
      </c>
      <c r="G7" s="71" t="s">
        <v>422</v>
      </c>
      <c r="H7" s="72">
        <v>877200</v>
      </c>
      <c r="I7" s="73">
        <v>549102.24</v>
      </c>
      <c r="J7" s="72">
        <v>877200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328097.76</v>
      </c>
      <c r="Q7" s="72">
        <v>328097.76</v>
      </c>
      <c r="R7" s="70">
        <f>I36</f>
        <v>104703.4</v>
      </c>
      <c r="S7" s="70">
        <f>J36+J32</f>
        <v>207510</v>
      </c>
      <c r="T7" t="s">
        <v>427</v>
      </c>
    </row>
    <row r="8" spans="1:20" ht="14.3" outlineLevel="1">
      <c r="A8" s="71" t="s">
        <v>6</v>
      </c>
      <c r="B8" s="71" t="s">
        <v>59</v>
      </c>
      <c r="C8" s="71" t="s">
        <v>8</v>
      </c>
      <c r="D8" s="71" t="s">
        <v>428</v>
      </c>
      <c r="E8" s="71" t="s">
        <v>421</v>
      </c>
      <c r="F8" s="75" t="s">
        <v>421</v>
      </c>
      <c r="G8" s="71" t="s">
        <v>422</v>
      </c>
      <c r="H8" s="72">
        <v>95800</v>
      </c>
      <c r="I8" s="73">
        <v>42678.78</v>
      </c>
      <c r="J8" s="72">
        <v>95800</v>
      </c>
      <c r="K8" s="72">
        <v>60620</v>
      </c>
      <c r="L8" s="72">
        <v>0</v>
      </c>
      <c r="M8" s="72">
        <v>0</v>
      </c>
      <c r="N8" s="72">
        <v>95800</v>
      </c>
      <c r="O8" s="72">
        <v>53121.22</v>
      </c>
      <c r="P8" s="72">
        <v>53121.22</v>
      </c>
      <c r="Q8" s="72">
        <v>0</v>
      </c>
      <c r="R8" s="76">
        <f>SUM(R4:R7)</f>
        <v>4137046.13</v>
      </c>
      <c r="S8" s="76">
        <f>SUM(S4:S7)</f>
        <v>6240685</v>
      </c>
    </row>
    <row r="9" spans="1:20" outlineLevel="1">
      <c r="A9" s="71" t="s">
        <v>6</v>
      </c>
      <c r="B9" s="71" t="s">
        <v>59</v>
      </c>
      <c r="C9" s="71" t="s">
        <v>8</v>
      </c>
      <c r="D9" s="71" t="s">
        <v>429</v>
      </c>
      <c r="E9" s="71" t="s">
        <v>421</v>
      </c>
      <c r="F9" s="75" t="s">
        <v>421</v>
      </c>
      <c r="G9" s="71" t="s">
        <v>422</v>
      </c>
      <c r="H9" s="72">
        <v>397341.43</v>
      </c>
      <c r="I9" s="73">
        <v>393667.91</v>
      </c>
      <c r="J9" s="72">
        <v>397341.43</v>
      </c>
      <c r="K9" s="72">
        <v>366552.43</v>
      </c>
      <c r="L9" s="72">
        <v>0</v>
      </c>
      <c r="M9" s="72">
        <v>0</v>
      </c>
      <c r="N9" s="72">
        <v>397340.99</v>
      </c>
      <c r="O9" s="72">
        <v>3673.08</v>
      </c>
      <c r="P9" s="72">
        <v>3673.52</v>
      </c>
      <c r="Q9" s="72">
        <v>0.44</v>
      </c>
    </row>
    <row r="10" spans="1:20" outlineLevel="1">
      <c r="A10" s="71" t="s">
        <v>6</v>
      </c>
      <c r="B10" s="71" t="s">
        <v>59</v>
      </c>
      <c r="C10" s="71" t="s">
        <v>8</v>
      </c>
      <c r="D10" s="71" t="s">
        <v>430</v>
      </c>
      <c r="E10" s="71" t="s">
        <v>421</v>
      </c>
      <c r="F10" s="75" t="s">
        <v>421</v>
      </c>
      <c r="G10" s="71" t="s">
        <v>422</v>
      </c>
      <c r="H10" s="72">
        <v>37635.199999999997</v>
      </c>
      <c r="I10" s="73">
        <v>12100</v>
      </c>
      <c r="J10" s="72">
        <v>37635.199999999997</v>
      </c>
      <c r="K10" s="72">
        <v>30000</v>
      </c>
      <c r="L10" s="72">
        <v>2830</v>
      </c>
      <c r="M10" s="72">
        <v>0</v>
      </c>
      <c r="N10" s="72">
        <v>27170</v>
      </c>
      <c r="O10" s="72">
        <v>15070</v>
      </c>
      <c r="P10" s="72">
        <v>25535.200000000001</v>
      </c>
      <c r="Q10" s="72">
        <v>7635.2</v>
      </c>
    </row>
    <row r="11" spans="1:20" outlineLevel="1">
      <c r="A11" s="71" t="s">
        <v>6</v>
      </c>
      <c r="B11" s="71" t="s">
        <v>59</v>
      </c>
      <c r="C11" s="71" t="s">
        <v>8</v>
      </c>
      <c r="D11" s="71" t="s">
        <v>420</v>
      </c>
      <c r="E11" s="71" t="s">
        <v>421</v>
      </c>
      <c r="F11" s="75" t="s">
        <v>421</v>
      </c>
      <c r="G11" s="71" t="s">
        <v>422</v>
      </c>
      <c r="H11" s="72">
        <v>400003.87</v>
      </c>
      <c r="I11" s="73">
        <v>222662</v>
      </c>
      <c r="J11" s="72">
        <v>400003.87</v>
      </c>
      <c r="K11" s="72">
        <v>400000</v>
      </c>
      <c r="L11" s="72">
        <v>54338</v>
      </c>
      <c r="M11" s="72">
        <v>0</v>
      </c>
      <c r="N11" s="72">
        <v>345662</v>
      </c>
      <c r="O11" s="72">
        <v>123000</v>
      </c>
      <c r="P11" s="72">
        <v>177341.87</v>
      </c>
      <c r="Q11" s="72">
        <v>3.87</v>
      </c>
    </row>
    <row r="12" spans="1:20" outlineLevel="1">
      <c r="A12" s="71" t="s">
        <v>6</v>
      </c>
      <c r="B12" s="71" t="s">
        <v>59</v>
      </c>
      <c r="C12" s="71" t="s">
        <v>8</v>
      </c>
      <c r="D12" s="71" t="s">
        <v>431</v>
      </c>
      <c r="E12" s="71" t="s">
        <v>421</v>
      </c>
      <c r="F12" s="75" t="s">
        <v>421</v>
      </c>
      <c r="G12" s="71" t="s">
        <v>422</v>
      </c>
      <c r="H12" s="72">
        <v>102966</v>
      </c>
      <c r="I12" s="73">
        <v>102966</v>
      </c>
      <c r="J12" s="72">
        <v>102966</v>
      </c>
      <c r="K12" s="72">
        <v>102966</v>
      </c>
      <c r="L12" s="72">
        <v>0</v>
      </c>
      <c r="M12" s="72">
        <v>0</v>
      </c>
      <c r="N12" s="72">
        <v>102966</v>
      </c>
      <c r="O12" s="72">
        <v>0</v>
      </c>
      <c r="P12" s="72">
        <v>0</v>
      </c>
      <c r="Q12" s="72">
        <v>0</v>
      </c>
    </row>
    <row r="13" spans="1:20" outlineLevel="1">
      <c r="A13" s="71" t="s">
        <v>6</v>
      </c>
      <c r="B13" s="71" t="s">
        <v>59</v>
      </c>
      <c r="C13" s="71" t="s">
        <v>8</v>
      </c>
      <c r="D13" s="71" t="s">
        <v>432</v>
      </c>
      <c r="E13" s="71" t="s">
        <v>421</v>
      </c>
      <c r="F13" s="75" t="s">
        <v>421</v>
      </c>
      <c r="G13" s="71" t="s">
        <v>422</v>
      </c>
      <c r="H13" s="72">
        <v>113510</v>
      </c>
      <c r="I13" s="73">
        <v>113510</v>
      </c>
      <c r="J13" s="72">
        <v>113510</v>
      </c>
      <c r="K13" s="72">
        <v>0</v>
      </c>
      <c r="L13" s="72">
        <v>0</v>
      </c>
      <c r="M13" s="72">
        <v>0</v>
      </c>
      <c r="N13" s="72">
        <v>113510</v>
      </c>
      <c r="O13" s="72">
        <v>0</v>
      </c>
      <c r="P13" s="72">
        <v>0</v>
      </c>
      <c r="Q13" s="72">
        <v>0</v>
      </c>
    </row>
    <row r="14" spans="1:20" outlineLevel="1">
      <c r="A14" s="71" t="s">
        <v>6</v>
      </c>
      <c r="B14" s="71" t="s">
        <v>59</v>
      </c>
      <c r="C14" s="71" t="s">
        <v>8</v>
      </c>
      <c r="D14" s="71" t="s">
        <v>433</v>
      </c>
      <c r="E14" s="71" t="s">
        <v>421</v>
      </c>
      <c r="F14" s="75" t="s">
        <v>421</v>
      </c>
      <c r="G14" s="71" t="s">
        <v>422</v>
      </c>
      <c r="H14" s="72">
        <v>65970</v>
      </c>
      <c r="I14" s="73">
        <v>55017.599999999999</v>
      </c>
      <c r="J14" s="72">
        <v>65970</v>
      </c>
      <c r="K14" s="72">
        <v>45000</v>
      </c>
      <c r="L14" s="72">
        <v>1613.4</v>
      </c>
      <c r="M14" s="72">
        <v>0</v>
      </c>
      <c r="N14" s="72">
        <v>57917.599999999999</v>
      </c>
      <c r="O14" s="72">
        <v>2900</v>
      </c>
      <c r="P14" s="72">
        <v>10952.4</v>
      </c>
      <c r="Q14" s="72">
        <v>6439</v>
      </c>
    </row>
    <row r="15" spans="1:20" outlineLevel="1">
      <c r="A15" s="71" t="s">
        <v>6</v>
      </c>
      <c r="B15" s="71" t="s">
        <v>59</v>
      </c>
      <c r="C15" s="71" t="s">
        <v>31</v>
      </c>
      <c r="D15" s="71" t="s">
        <v>434</v>
      </c>
      <c r="E15" s="71" t="s">
        <v>421</v>
      </c>
      <c r="F15" s="71" t="s">
        <v>421</v>
      </c>
      <c r="G15" s="71" t="s">
        <v>422</v>
      </c>
      <c r="H15" s="72">
        <v>328.5</v>
      </c>
      <c r="I15" s="73">
        <v>328.5</v>
      </c>
      <c r="J15" s="72">
        <v>328.5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</row>
    <row r="16" spans="1:20" outlineLevel="1">
      <c r="A16" s="71" t="s">
        <v>6</v>
      </c>
      <c r="B16" s="71" t="s">
        <v>64</v>
      </c>
      <c r="C16" s="71" t="s">
        <v>10</v>
      </c>
      <c r="D16" s="71" t="s">
        <v>424</v>
      </c>
      <c r="E16" s="71" t="s">
        <v>421</v>
      </c>
      <c r="F16" s="71" t="s">
        <v>421</v>
      </c>
      <c r="G16" s="71" t="s">
        <v>422</v>
      </c>
      <c r="H16" s="72">
        <v>393400</v>
      </c>
      <c r="I16" s="73">
        <v>273212.71000000002</v>
      </c>
      <c r="J16" s="72">
        <v>393400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120187.29</v>
      </c>
      <c r="Q16" s="72">
        <v>120187.29</v>
      </c>
    </row>
    <row r="17" spans="1:17" outlineLevel="1">
      <c r="A17" s="71" t="s">
        <v>6</v>
      </c>
      <c r="B17" s="71" t="s">
        <v>64</v>
      </c>
      <c r="C17" s="71" t="s">
        <v>62</v>
      </c>
      <c r="D17" s="71" t="s">
        <v>426</v>
      </c>
      <c r="E17" s="71" t="s">
        <v>421</v>
      </c>
      <c r="F17" s="71" t="s">
        <v>421</v>
      </c>
      <c r="G17" s="71" t="s">
        <v>422</v>
      </c>
      <c r="H17" s="72">
        <v>118800</v>
      </c>
      <c r="I17" s="73">
        <v>81000.259999999995</v>
      </c>
      <c r="J17" s="72">
        <v>118800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37799.74</v>
      </c>
      <c r="Q17" s="72">
        <v>37799.74</v>
      </c>
    </row>
    <row r="18" spans="1:17" outlineLevel="1">
      <c r="A18" s="71" t="s">
        <v>6</v>
      </c>
      <c r="B18" s="71" t="s">
        <v>66</v>
      </c>
      <c r="C18" s="71" t="s">
        <v>10</v>
      </c>
      <c r="D18" s="71" t="s">
        <v>424</v>
      </c>
      <c r="E18" s="71" t="s">
        <v>421</v>
      </c>
      <c r="F18" s="71" t="s">
        <v>421</v>
      </c>
      <c r="G18" s="71" t="s">
        <v>422</v>
      </c>
      <c r="H18" s="72">
        <v>612000</v>
      </c>
      <c r="I18" s="73">
        <v>168704.05</v>
      </c>
      <c r="J18" s="72">
        <v>612000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443295.95</v>
      </c>
      <c r="Q18" s="72">
        <v>443295.95</v>
      </c>
    </row>
    <row r="19" spans="1:17" outlineLevel="1">
      <c r="A19" s="71" t="s">
        <v>6</v>
      </c>
      <c r="B19" s="71" t="s">
        <v>66</v>
      </c>
      <c r="C19" s="71" t="s">
        <v>62</v>
      </c>
      <c r="D19" s="71" t="s">
        <v>426</v>
      </c>
      <c r="E19" s="71" t="s">
        <v>421</v>
      </c>
      <c r="F19" s="71" t="s">
        <v>421</v>
      </c>
      <c r="G19" s="71" t="s">
        <v>422</v>
      </c>
      <c r="H19" s="72">
        <v>184900</v>
      </c>
      <c r="I19" s="73">
        <v>50948.63</v>
      </c>
      <c r="J19" s="72">
        <v>184900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133951.37</v>
      </c>
      <c r="Q19" s="72">
        <v>133951.37</v>
      </c>
    </row>
    <row r="20" spans="1:17" outlineLevel="1">
      <c r="A20" s="71" t="s">
        <v>6</v>
      </c>
      <c r="B20" s="71" t="s">
        <v>68</v>
      </c>
      <c r="C20" s="71" t="s">
        <v>11</v>
      </c>
      <c r="D20" s="71" t="s">
        <v>435</v>
      </c>
      <c r="E20" s="71" t="s">
        <v>436</v>
      </c>
      <c r="F20" s="71" t="s">
        <v>421</v>
      </c>
      <c r="G20" s="71" t="s">
        <v>422</v>
      </c>
      <c r="H20" s="72">
        <v>4000</v>
      </c>
      <c r="I20" s="73">
        <v>4000</v>
      </c>
      <c r="J20" s="72">
        <v>4000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</row>
    <row r="21" spans="1:17" outlineLevel="1">
      <c r="A21" s="71" t="s">
        <v>6</v>
      </c>
      <c r="B21" s="71" t="s">
        <v>139</v>
      </c>
      <c r="C21" s="71" t="s">
        <v>11</v>
      </c>
      <c r="D21" s="71" t="s">
        <v>435</v>
      </c>
      <c r="E21" s="71" t="s">
        <v>106</v>
      </c>
      <c r="F21" s="71" t="s">
        <v>421</v>
      </c>
      <c r="G21" s="71" t="s">
        <v>422</v>
      </c>
      <c r="H21" s="72">
        <v>27800</v>
      </c>
      <c r="I21" s="73">
        <v>27800</v>
      </c>
      <c r="J21" s="72">
        <v>27800</v>
      </c>
      <c r="K21" s="72">
        <v>0</v>
      </c>
      <c r="L21" s="72">
        <v>0</v>
      </c>
      <c r="M21" s="72">
        <v>0</v>
      </c>
      <c r="N21" s="72">
        <v>27800</v>
      </c>
      <c r="O21" s="72">
        <v>0</v>
      </c>
      <c r="P21" s="72">
        <v>0</v>
      </c>
      <c r="Q21" s="72">
        <v>0</v>
      </c>
    </row>
    <row r="22" spans="1:17" outlineLevel="1">
      <c r="A22" s="71" t="s">
        <v>6</v>
      </c>
      <c r="B22" s="71" t="s">
        <v>70</v>
      </c>
      <c r="C22" s="71" t="s">
        <v>11</v>
      </c>
      <c r="D22" s="71" t="s">
        <v>435</v>
      </c>
      <c r="E22" s="71" t="s">
        <v>437</v>
      </c>
      <c r="F22" s="71" t="s">
        <v>421</v>
      </c>
      <c r="G22" s="71" t="s">
        <v>422</v>
      </c>
      <c r="H22" s="72">
        <v>3000</v>
      </c>
      <c r="I22" s="73">
        <v>3000</v>
      </c>
      <c r="J22" s="72">
        <v>3000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</row>
    <row r="23" spans="1:17" outlineLevel="1">
      <c r="A23" s="71" t="s">
        <v>6</v>
      </c>
      <c r="B23" s="71" t="s">
        <v>164</v>
      </c>
      <c r="C23" s="71" t="s">
        <v>11</v>
      </c>
      <c r="D23" s="71" t="s">
        <v>435</v>
      </c>
      <c r="E23" s="71" t="s">
        <v>438</v>
      </c>
      <c r="F23" s="71" t="s">
        <v>421</v>
      </c>
      <c r="G23" s="71" t="s">
        <v>422</v>
      </c>
      <c r="H23" s="72">
        <v>1000</v>
      </c>
      <c r="I23" s="73">
        <v>1000</v>
      </c>
      <c r="J23" s="72">
        <v>1000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</row>
    <row r="24" spans="1:17">
      <c r="A24" s="66" t="s">
        <v>13</v>
      </c>
      <c r="B24" s="67"/>
      <c r="C24" s="67"/>
      <c r="D24" s="67"/>
      <c r="E24" s="67"/>
      <c r="F24" s="67"/>
      <c r="G24" s="67"/>
      <c r="H24" s="68">
        <v>465075</v>
      </c>
      <c r="I24" s="69">
        <v>351025</v>
      </c>
      <c r="J24" s="68">
        <v>465075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114050</v>
      </c>
      <c r="Q24" s="68">
        <v>114050</v>
      </c>
    </row>
    <row r="25" spans="1:17" outlineLevel="1">
      <c r="A25" s="71" t="s">
        <v>13</v>
      </c>
      <c r="B25" s="71" t="s">
        <v>72</v>
      </c>
      <c r="C25" s="71" t="s">
        <v>11</v>
      </c>
      <c r="D25" s="71" t="s">
        <v>435</v>
      </c>
      <c r="E25" s="71" t="s">
        <v>439</v>
      </c>
      <c r="F25" s="71" t="s">
        <v>421</v>
      </c>
      <c r="G25" s="71" t="s">
        <v>422</v>
      </c>
      <c r="H25" s="72">
        <v>22800</v>
      </c>
      <c r="I25" s="73">
        <v>22800</v>
      </c>
      <c r="J25" s="72">
        <v>22800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</row>
    <row r="26" spans="1:17" outlineLevel="1">
      <c r="A26" s="71" t="s">
        <v>13</v>
      </c>
      <c r="B26" s="71" t="s">
        <v>74</v>
      </c>
      <c r="C26" s="71" t="s">
        <v>11</v>
      </c>
      <c r="D26" s="71" t="s">
        <v>435</v>
      </c>
      <c r="E26" s="71" t="s">
        <v>440</v>
      </c>
      <c r="F26" s="71" t="s">
        <v>421</v>
      </c>
      <c r="G26" s="71" t="s">
        <v>422</v>
      </c>
      <c r="H26" s="72">
        <v>41775</v>
      </c>
      <c r="I26" s="73">
        <v>27850</v>
      </c>
      <c r="J26" s="72">
        <v>41775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13925</v>
      </c>
      <c r="Q26" s="72">
        <v>13925</v>
      </c>
    </row>
    <row r="27" spans="1:17" outlineLevel="1">
      <c r="A27" s="71" t="s">
        <v>13</v>
      </c>
      <c r="B27" s="71" t="s">
        <v>74</v>
      </c>
      <c r="C27" s="71" t="s">
        <v>11</v>
      </c>
      <c r="D27" s="71" t="s">
        <v>435</v>
      </c>
      <c r="E27" s="71" t="s">
        <v>441</v>
      </c>
      <c r="F27" s="71" t="s">
        <v>421</v>
      </c>
      <c r="G27" s="71" t="s">
        <v>422</v>
      </c>
      <c r="H27" s="72">
        <v>355700</v>
      </c>
      <c r="I27" s="73">
        <v>266775</v>
      </c>
      <c r="J27" s="72">
        <v>355700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88925</v>
      </c>
      <c r="Q27" s="72">
        <v>88925</v>
      </c>
    </row>
    <row r="28" spans="1:17" outlineLevel="1">
      <c r="A28" s="71" t="s">
        <v>13</v>
      </c>
      <c r="B28" s="71" t="s">
        <v>118</v>
      </c>
      <c r="C28" s="71" t="s">
        <v>11</v>
      </c>
      <c r="D28" s="71" t="s">
        <v>435</v>
      </c>
      <c r="E28" s="71" t="s">
        <v>442</v>
      </c>
      <c r="F28" s="71" t="s">
        <v>421</v>
      </c>
      <c r="G28" s="71" t="s">
        <v>422</v>
      </c>
      <c r="H28" s="72">
        <v>44800</v>
      </c>
      <c r="I28" s="73">
        <v>33600</v>
      </c>
      <c r="J28" s="72">
        <v>44800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11200</v>
      </c>
      <c r="Q28" s="72">
        <v>11200</v>
      </c>
    </row>
    <row r="29" spans="1:17">
      <c r="A29" s="66" t="s">
        <v>156</v>
      </c>
      <c r="B29" s="67"/>
      <c r="C29" s="67"/>
      <c r="D29" s="67"/>
      <c r="E29" s="67"/>
      <c r="F29" s="67"/>
      <c r="G29" s="67"/>
      <c r="H29" s="68">
        <v>30000</v>
      </c>
      <c r="I29" s="69">
        <v>0</v>
      </c>
      <c r="J29" s="68">
        <v>30000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30000</v>
      </c>
      <c r="Q29" s="68">
        <v>30000</v>
      </c>
    </row>
    <row r="30" spans="1:17" outlineLevel="1">
      <c r="A30" s="71" t="s">
        <v>156</v>
      </c>
      <c r="B30" s="71" t="s">
        <v>159</v>
      </c>
      <c r="C30" s="71" t="s">
        <v>179</v>
      </c>
      <c r="D30" s="71" t="s">
        <v>443</v>
      </c>
      <c r="E30" s="71" t="s">
        <v>421</v>
      </c>
      <c r="F30" s="71" t="s">
        <v>421</v>
      </c>
      <c r="G30" s="71" t="s">
        <v>422</v>
      </c>
      <c r="H30" s="72">
        <v>30000</v>
      </c>
      <c r="I30" s="73">
        <v>0</v>
      </c>
      <c r="J30" s="72">
        <v>30000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30000</v>
      </c>
      <c r="Q30" s="72">
        <v>30000</v>
      </c>
    </row>
    <row r="31" spans="1:17">
      <c r="A31" s="66" t="s">
        <v>15</v>
      </c>
      <c r="B31" s="67"/>
      <c r="C31" s="67"/>
      <c r="D31" s="67"/>
      <c r="E31" s="67"/>
      <c r="F31" s="67"/>
      <c r="G31" s="67"/>
      <c r="H31" s="68">
        <v>388010</v>
      </c>
      <c r="I31" s="69">
        <v>285203.40000000002</v>
      </c>
      <c r="J31" s="68">
        <v>388010</v>
      </c>
      <c r="K31" s="68">
        <v>259120</v>
      </c>
      <c r="L31" s="68">
        <v>11920</v>
      </c>
      <c r="M31" s="68">
        <v>0</v>
      </c>
      <c r="N31" s="68">
        <v>248726.28</v>
      </c>
      <c r="O31" s="68">
        <v>88222.88</v>
      </c>
      <c r="P31" s="68">
        <v>102806.6</v>
      </c>
      <c r="Q31" s="68">
        <v>2663.72</v>
      </c>
    </row>
    <row r="32" spans="1:17" outlineLevel="1">
      <c r="A32" s="71" t="s">
        <v>15</v>
      </c>
      <c r="B32" s="71" t="s">
        <v>76</v>
      </c>
      <c r="C32" s="71" t="s">
        <v>8</v>
      </c>
      <c r="D32" s="71" t="s">
        <v>433</v>
      </c>
      <c r="E32" s="71" t="s">
        <v>444</v>
      </c>
      <c r="F32" s="71" t="s">
        <v>438</v>
      </c>
      <c r="G32" s="71" t="s">
        <v>445</v>
      </c>
      <c r="H32" s="72">
        <v>3520</v>
      </c>
      <c r="I32" s="73">
        <v>0</v>
      </c>
      <c r="J32" s="72">
        <v>3520</v>
      </c>
      <c r="K32" s="72">
        <v>3520</v>
      </c>
      <c r="L32" s="72">
        <v>3520</v>
      </c>
      <c r="M32" s="72">
        <v>0</v>
      </c>
      <c r="N32" s="72">
        <v>0</v>
      </c>
      <c r="O32" s="72">
        <v>0</v>
      </c>
      <c r="P32" s="72">
        <v>3520</v>
      </c>
      <c r="Q32" s="72">
        <v>0</v>
      </c>
    </row>
    <row r="33" spans="1:17" outlineLevel="1">
      <c r="A33" s="71" t="s">
        <v>15</v>
      </c>
      <c r="B33" s="71" t="s">
        <v>77</v>
      </c>
      <c r="C33" s="71" t="s">
        <v>8</v>
      </c>
      <c r="D33" s="71" t="s">
        <v>420</v>
      </c>
      <c r="E33" s="71" t="s">
        <v>421</v>
      </c>
      <c r="F33" s="71" t="s">
        <v>421</v>
      </c>
      <c r="G33" s="71" t="s">
        <v>422</v>
      </c>
      <c r="H33" s="72">
        <v>9000</v>
      </c>
      <c r="I33" s="73">
        <v>9000</v>
      </c>
      <c r="J33" s="72">
        <v>9000</v>
      </c>
      <c r="K33" s="72">
        <v>9000</v>
      </c>
      <c r="L33" s="72">
        <v>0</v>
      </c>
      <c r="M33" s="72">
        <v>0</v>
      </c>
      <c r="N33" s="72">
        <v>9000</v>
      </c>
      <c r="O33" s="72">
        <v>0</v>
      </c>
      <c r="P33" s="72">
        <v>0</v>
      </c>
      <c r="Q33" s="72">
        <v>0</v>
      </c>
    </row>
    <row r="34" spans="1:17" outlineLevel="1">
      <c r="A34" s="71" t="s">
        <v>15</v>
      </c>
      <c r="B34" s="71" t="s">
        <v>79</v>
      </c>
      <c r="C34" s="71" t="s">
        <v>31</v>
      </c>
      <c r="D34" s="71" t="s">
        <v>446</v>
      </c>
      <c r="E34" s="71" t="s">
        <v>421</v>
      </c>
      <c r="F34" s="71" t="s">
        <v>421</v>
      </c>
      <c r="G34" s="71" t="s">
        <v>422</v>
      </c>
      <c r="H34" s="72">
        <v>120290</v>
      </c>
      <c r="I34" s="73">
        <v>120290</v>
      </c>
      <c r="J34" s="72">
        <v>120290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</row>
    <row r="35" spans="1:17" outlineLevel="1">
      <c r="A35" s="71" t="s">
        <v>15</v>
      </c>
      <c r="B35" s="71" t="s">
        <v>79</v>
      </c>
      <c r="C35" s="71" t="s">
        <v>31</v>
      </c>
      <c r="D35" s="71" t="s">
        <v>443</v>
      </c>
      <c r="E35" s="71" t="s">
        <v>421</v>
      </c>
      <c r="F35" s="71" t="s">
        <v>421</v>
      </c>
      <c r="G35" s="71" t="s">
        <v>422</v>
      </c>
      <c r="H35" s="72">
        <v>4410</v>
      </c>
      <c r="I35" s="73">
        <v>4410</v>
      </c>
      <c r="J35" s="72">
        <v>4410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</row>
    <row r="36" spans="1:17" outlineLevel="1">
      <c r="A36" s="71" t="s">
        <v>15</v>
      </c>
      <c r="B36" s="71" t="s">
        <v>180</v>
      </c>
      <c r="C36" s="71" t="s">
        <v>8</v>
      </c>
      <c r="D36" s="71" t="s">
        <v>420</v>
      </c>
      <c r="E36" s="71" t="s">
        <v>421</v>
      </c>
      <c r="F36" s="71" t="s">
        <v>421</v>
      </c>
      <c r="G36" s="71" t="s">
        <v>422</v>
      </c>
      <c r="H36" s="72">
        <v>203990</v>
      </c>
      <c r="I36" s="73">
        <v>104703.4</v>
      </c>
      <c r="J36" s="72">
        <v>203990</v>
      </c>
      <c r="K36" s="72">
        <v>199800</v>
      </c>
      <c r="L36" s="72">
        <v>8400</v>
      </c>
      <c r="M36" s="72">
        <v>0</v>
      </c>
      <c r="N36" s="72">
        <v>192926.28</v>
      </c>
      <c r="O36" s="72">
        <v>88222.88</v>
      </c>
      <c r="P36" s="72">
        <v>99286.6</v>
      </c>
      <c r="Q36" s="72">
        <v>2663.72</v>
      </c>
    </row>
    <row r="37" spans="1:17" outlineLevel="1">
      <c r="A37" s="71" t="s">
        <v>15</v>
      </c>
      <c r="B37" s="71" t="s">
        <v>447</v>
      </c>
      <c r="C37" s="71" t="s">
        <v>8</v>
      </c>
      <c r="D37" s="71" t="s">
        <v>420</v>
      </c>
      <c r="E37" s="71" t="s">
        <v>421</v>
      </c>
      <c r="F37" s="71" t="s">
        <v>421</v>
      </c>
      <c r="G37" s="71" t="s">
        <v>422</v>
      </c>
      <c r="H37" s="72">
        <v>46800</v>
      </c>
      <c r="I37" s="73">
        <v>46800</v>
      </c>
      <c r="J37" s="72">
        <v>46800</v>
      </c>
      <c r="K37" s="72">
        <v>46800</v>
      </c>
      <c r="L37" s="72">
        <v>0</v>
      </c>
      <c r="M37" s="72">
        <v>0</v>
      </c>
      <c r="N37" s="72">
        <v>46800</v>
      </c>
      <c r="O37" s="72">
        <v>0</v>
      </c>
      <c r="P37" s="72">
        <v>0</v>
      </c>
      <c r="Q37" s="72">
        <v>0</v>
      </c>
    </row>
    <row r="38" spans="1:17">
      <c r="A38" s="66" t="s">
        <v>19</v>
      </c>
      <c r="B38" s="67"/>
      <c r="C38" s="67"/>
      <c r="D38" s="67"/>
      <c r="E38" s="67"/>
      <c r="F38" s="67"/>
      <c r="G38" s="67"/>
      <c r="H38" s="68">
        <v>140300</v>
      </c>
      <c r="I38" s="69">
        <v>94156.08</v>
      </c>
      <c r="J38" s="68">
        <v>140300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46143.92</v>
      </c>
      <c r="Q38" s="68">
        <v>46143.92</v>
      </c>
    </row>
    <row r="39" spans="1:17" ht="42.8" outlineLevel="1">
      <c r="A39" s="71" t="s">
        <v>19</v>
      </c>
      <c r="B39" s="71" t="s">
        <v>81</v>
      </c>
      <c r="C39" s="71" t="s">
        <v>10</v>
      </c>
      <c r="D39" s="71" t="s">
        <v>424</v>
      </c>
      <c r="E39" s="71" t="s">
        <v>448</v>
      </c>
      <c r="F39" s="71" t="s">
        <v>449</v>
      </c>
      <c r="G39" s="71" t="s">
        <v>450</v>
      </c>
      <c r="H39" s="72">
        <v>107760</v>
      </c>
      <c r="I39" s="73">
        <v>72316.5</v>
      </c>
      <c r="J39" s="72">
        <v>107760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35443.5</v>
      </c>
      <c r="Q39" s="72">
        <v>35443.5</v>
      </c>
    </row>
    <row r="40" spans="1:17" ht="42.8" outlineLevel="1">
      <c r="A40" s="71" t="s">
        <v>19</v>
      </c>
      <c r="B40" s="71" t="s">
        <v>81</v>
      </c>
      <c r="C40" s="71" t="s">
        <v>62</v>
      </c>
      <c r="D40" s="71" t="s">
        <v>426</v>
      </c>
      <c r="E40" s="71" t="s">
        <v>448</v>
      </c>
      <c r="F40" s="71" t="s">
        <v>449</v>
      </c>
      <c r="G40" s="71" t="s">
        <v>450</v>
      </c>
      <c r="H40" s="72">
        <v>32540</v>
      </c>
      <c r="I40" s="73">
        <v>21839.58</v>
      </c>
      <c r="J40" s="72">
        <v>32540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10700.42</v>
      </c>
      <c r="Q40" s="72">
        <v>10700.42</v>
      </c>
    </row>
    <row r="41" spans="1:17">
      <c r="A41" s="66" t="s">
        <v>166</v>
      </c>
      <c r="B41" s="67"/>
      <c r="C41" s="67"/>
      <c r="D41" s="67"/>
      <c r="E41" s="67"/>
      <c r="F41" s="67"/>
      <c r="G41" s="67"/>
      <c r="H41" s="68">
        <v>3500</v>
      </c>
      <c r="I41" s="69">
        <v>0</v>
      </c>
      <c r="J41" s="68">
        <v>3500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3500</v>
      </c>
      <c r="Q41" s="68">
        <v>3500</v>
      </c>
    </row>
    <row r="42" spans="1:17" outlineLevel="1">
      <c r="A42" s="71" t="s">
        <v>166</v>
      </c>
      <c r="B42" s="71" t="s">
        <v>167</v>
      </c>
      <c r="C42" s="71" t="s">
        <v>8</v>
      </c>
      <c r="D42" s="71" t="s">
        <v>430</v>
      </c>
      <c r="E42" s="71" t="s">
        <v>421</v>
      </c>
      <c r="F42" s="71" t="s">
        <v>421</v>
      </c>
      <c r="G42" s="71" t="s">
        <v>422</v>
      </c>
      <c r="H42" s="72">
        <v>3500</v>
      </c>
      <c r="I42" s="73">
        <v>0</v>
      </c>
      <c r="J42" s="72">
        <v>3500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3500</v>
      </c>
      <c r="Q42" s="72">
        <v>3500</v>
      </c>
    </row>
    <row r="43" spans="1:17">
      <c r="A43" s="66" t="s">
        <v>146</v>
      </c>
      <c r="B43" s="67"/>
      <c r="C43" s="67"/>
      <c r="D43" s="67"/>
      <c r="E43" s="67"/>
      <c r="F43" s="67"/>
      <c r="G43" s="67"/>
      <c r="H43" s="68">
        <v>2847</v>
      </c>
      <c r="I43" s="69">
        <v>2847</v>
      </c>
      <c r="J43" s="68">
        <v>2847</v>
      </c>
      <c r="K43" s="68">
        <v>2847</v>
      </c>
      <c r="L43" s="68">
        <v>0</v>
      </c>
      <c r="M43" s="68">
        <v>0</v>
      </c>
      <c r="N43" s="68">
        <v>2847</v>
      </c>
      <c r="O43" s="68">
        <v>0</v>
      </c>
      <c r="P43" s="68">
        <v>0</v>
      </c>
      <c r="Q43" s="68">
        <v>0</v>
      </c>
    </row>
    <row r="44" spans="1:17" outlineLevel="1">
      <c r="A44" s="71" t="s">
        <v>146</v>
      </c>
      <c r="B44" s="71" t="s">
        <v>147</v>
      </c>
      <c r="C44" s="71" t="s">
        <v>8</v>
      </c>
      <c r="D44" s="71" t="s">
        <v>430</v>
      </c>
      <c r="E44" s="71" t="s">
        <v>421</v>
      </c>
      <c r="F44" s="71" t="s">
        <v>421</v>
      </c>
      <c r="G44" s="71" t="s">
        <v>422</v>
      </c>
      <c r="H44" s="72">
        <v>2847</v>
      </c>
      <c r="I44" s="73">
        <v>2847</v>
      </c>
      <c r="J44" s="72">
        <v>2847</v>
      </c>
      <c r="K44" s="72">
        <v>2847</v>
      </c>
      <c r="L44" s="72">
        <v>0</v>
      </c>
      <c r="M44" s="72">
        <v>0</v>
      </c>
      <c r="N44" s="72">
        <v>2847</v>
      </c>
      <c r="O44" s="72">
        <v>0</v>
      </c>
      <c r="P44" s="72">
        <v>0</v>
      </c>
      <c r="Q44" s="72">
        <v>0</v>
      </c>
    </row>
    <row r="45" spans="1:17">
      <c r="A45" s="66" t="s">
        <v>23</v>
      </c>
      <c r="B45" s="67"/>
      <c r="C45" s="67"/>
      <c r="D45" s="67"/>
      <c r="E45" s="67"/>
      <c r="F45" s="67"/>
      <c r="G45" s="67"/>
      <c r="H45" s="68">
        <v>6214120.5099999998</v>
      </c>
      <c r="I45" s="69">
        <v>1045151</v>
      </c>
      <c r="J45" s="68">
        <v>6214120.5099999998</v>
      </c>
      <c r="K45" s="68">
        <v>5898339.4000000004</v>
      </c>
      <c r="L45" s="68">
        <v>71307</v>
      </c>
      <c r="M45" s="68">
        <v>0</v>
      </c>
      <c r="N45" s="68">
        <v>5819759.4900000002</v>
      </c>
      <c r="O45" s="68">
        <v>4774608.49</v>
      </c>
      <c r="P45" s="68">
        <v>5168969.51</v>
      </c>
      <c r="Q45" s="68">
        <v>323054.02</v>
      </c>
    </row>
    <row r="46" spans="1:17" outlineLevel="1">
      <c r="A46" s="71" t="s">
        <v>23</v>
      </c>
      <c r="B46" s="71" t="s">
        <v>83</v>
      </c>
      <c r="C46" s="71" t="s">
        <v>8</v>
      </c>
      <c r="D46" s="71" t="s">
        <v>430</v>
      </c>
      <c r="E46" s="71" t="s">
        <v>421</v>
      </c>
      <c r="F46" s="71" t="s">
        <v>421</v>
      </c>
      <c r="G46" s="71" t="s">
        <v>422</v>
      </c>
      <c r="H46" s="72">
        <v>170533.95</v>
      </c>
      <c r="I46" s="73">
        <v>115500</v>
      </c>
      <c r="J46" s="72">
        <v>170533.95</v>
      </c>
      <c r="K46" s="72">
        <v>115500</v>
      </c>
      <c r="L46" s="72">
        <v>0</v>
      </c>
      <c r="M46" s="72">
        <v>0</v>
      </c>
      <c r="N46" s="72">
        <v>115500</v>
      </c>
      <c r="O46" s="72">
        <v>0</v>
      </c>
      <c r="P46" s="72">
        <v>55033.95</v>
      </c>
      <c r="Q46" s="72">
        <v>55033.95</v>
      </c>
    </row>
    <row r="47" spans="1:17" outlineLevel="1">
      <c r="A47" s="71" t="s">
        <v>23</v>
      </c>
      <c r="B47" s="71" t="s">
        <v>83</v>
      </c>
      <c r="C47" s="71" t="s">
        <v>8</v>
      </c>
      <c r="D47" s="71" t="s">
        <v>430</v>
      </c>
      <c r="E47" s="71" t="s">
        <v>451</v>
      </c>
      <c r="F47" s="71" t="s">
        <v>452</v>
      </c>
      <c r="G47" s="71" t="s">
        <v>453</v>
      </c>
      <c r="H47" s="72">
        <v>300000</v>
      </c>
      <c r="I47" s="73">
        <v>292250</v>
      </c>
      <c r="J47" s="72">
        <v>300000</v>
      </c>
      <c r="K47" s="72">
        <v>300000</v>
      </c>
      <c r="L47" s="72">
        <v>4050</v>
      </c>
      <c r="M47" s="72">
        <v>0</v>
      </c>
      <c r="N47" s="72">
        <v>295950</v>
      </c>
      <c r="O47" s="72">
        <v>3700</v>
      </c>
      <c r="P47" s="72">
        <v>7750</v>
      </c>
      <c r="Q47" s="72">
        <v>0</v>
      </c>
    </row>
    <row r="48" spans="1:17" outlineLevel="1">
      <c r="A48" s="71" t="s">
        <v>23</v>
      </c>
      <c r="B48" s="71" t="s">
        <v>83</v>
      </c>
      <c r="C48" s="71" t="s">
        <v>8</v>
      </c>
      <c r="D48" s="71" t="s">
        <v>430</v>
      </c>
      <c r="E48" s="71" t="s">
        <v>454</v>
      </c>
      <c r="F48" s="71" t="s">
        <v>421</v>
      </c>
      <c r="G48" s="71" t="s">
        <v>454</v>
      </c>
      <c r="H48" s="72">
        <v>542673.51</v>
      </c>
      <c r="I48" s="73">
        <v>262443</v>
      </c>
      <c r="J48" s="72">
        <v>542673.51</v>
      </c>
      <c r="K48" s="72">
        <v>342000</v>
      </c>
      <c r="L48" s="72">
        <v>67257</v>
      </c>
      <c r="M48" s="72">
        <v>0</v>
      </c>
      <c r="N48" s="72">
        <v>274743</v>
      </c>
      <c r="O48" s="72">
        <v>12300</v>
      </c>
      <c r="P48" s="72">
        <v>280230.51</v>
      </c>
      <c r="Q48" s="72">
        <v>200673.51</v>
      </c>
    </row>
    <row r="49" spans="1:17" outlineLevel="1">
      <c r="A49" s="71" t="s">
        <v>23</v>
      </c>
      <c r="B49" s="71" t="s">
        <v>83</v>
      </c>
      <c r="C49" s="71" t="s">
        <v>8</v>
      </c>
      <c r="D49" s="71" t="s">
        <v>420</v>
      </c>
      <c r="E49" s="71" t="s">
        <v>421</v>
      </c>
      <c r="F49" s="71" t="s">
        <v>421</v>
      </c>
      <c r="G49" s="71" t="s">
        <v>422</v>
      </c>
      <c r="H49" s="72">
        <v>357000</v>
      </c>
      <c r="I49" s="73">
        <v>257000</v>
      </c>
      <c r="J49" s="72">
        <v>357000</v>
      </c>
      <c r="K49" s="72">
        <v>357000</v>
      </c>
      <c r="L49" s="72">
        <v>0</v>
      </c>
      <c r="M49" s="72">
        <v>0</v>
      </c>
      <c r="N49" s="72">
        <v>357000</v>
      </c>
      <c r="O49" s="72">
        <v>100000</v>
      </c>
      <c r="P49" s="72">
        <v>100000</v>
      </c>
      <c r="Q49" s="72">
        <v>0</v>
      </c>
    </row>
    <row r="50" spans="1:17" outlineLevel="1">
      <c r="A50" s="71" t="s">
        <v>23</v>
      </c>
      <c r="B50" s="71" t="s">
        <v>85</v>
      </c>
      <c r="C50" s="71" t="s">
        <v>8</v>
      </c>
      <c r="D50" s="71" t="s">
        <v>430</v>
      </c>
      <c r="E50" s="71" t="s">
        <v>454</v>
      </c>
      <c r="F50" s="71" t="s">
        <v>421</v>
      </c>
      <c r="G50" s="71" t="s">
        <v>454</v>
      </c>
      <c r="H50" s="72">
        <v>780479.02</v>
      </c>
      <c r="I50" s="73">
        <v>0</v>
      </c>
      <c r="J50" s="72">
        <v>780479.02</v>
      </c>
      <c r="K50" s="72">
        <v>780479.02</v>
      </c>
      <c r="L50" s="72">
        <v>0</v>
      </c>
      <c r="M50" s="72">
        <v>0</v>
      </c>
      <c r="N50" s="72">
        <v>780479.02</v>
      </c>
      <c r="O50" s="72">
        <v>780479.02</v>
      </c>
      <c r="P50" s="72">
        <v>780479.02</v>
      </c>
      <c r="Q50" s="72">
        <v>0</v>
      </c>
    </row>
    <row r="51" spans="1:17" outlineLevel="1">
      <c r="A51" s="71" t="s">
        <v>23</v>
      </c>
      <c r="B51" s="71" t="s">
        <v>85</v>
      </c>
      <c r="C51" s="71" t="s">
        <v>8</v>
      </c>
      <c r="D51" s="71" t="s">
        <v>420</v>
      </c>
      <c r="E51" s="71" t="s">
        <v>421</v>
      </c>
      <c r="F51" s="71" t="s">
        <v>421</v>
      </c>
      <c r="G51" s="71" t="s">
        <v>422</v>
      </c>
      <c r="H51" s="72">
        <v>248890.05</v>
      </c>
      <c r="I51" s="73">
        <v>69958</v>
      </c>
      <c r="J51" s="72">
        <v>248890.05</v>
      </c>
      <c r="K51" s="72">
        <v>188816.45</v>
      </c>
      <c r="L51" s="72">
        <v>0</v>
      </c>
      <c r="M51" s="72">
        <v>0</v>
      </c>
      <c r="N51" s="72">
        <v>188816.45</v>
      </c>
      <c r="O51" s="72">
        <v>118858.45</v>
      </c>
      <c r="P51" s="72">
        <v>178932.05</v>
      </c>
      <c r="Q51" s="72">
        <v>60073.599999999999</v>
      </c>
    </row>
    <row r="52" spans="1:17" outlineLevel="1">
      <c r="A52" s="71" t="s">
        <v>23</v>
      </c>
      <c r="B52" s="71" t="s">
        <v>85</v>
      </c>
      <c r="C52" s="71" t="s">
        <v>8</v>
      </c>
      <c r="D52" s="71" t="s">
        <v>420</v>
      </c>
      <c r="E52" s="71" t="s">
        <v>454</v>
      </c>
      <c r="F52" s="71" t="s">
        <v>421</v>
      </c>
      <c r="G52" s="71" t="s">
        <v>454</v>
      </c>
      <c r="H52" s="72">
        <v>63618.55</v>
      </c>
      <c r="I52" s="73">
        <v>48000</v>
      </c>
      <c r="J52" s="72">
        <v>63618.55</v>
      </c>
      <c r="K52" s="72">
        <v>63618.55</v>
      </c>
      <c r="L52" s="72">
        <v>0</v>
      </c>
      <c r="M52" s="72">
        <v>0</v>
      </c>
      <c r="N52" s="72">
        <v>63618.55</v>
      </c>
      <c r="O52" s="72">
        <v>15618.55</v>
      </c>
      <c r="P52" s="72">
        <v>15618.55</v>
      </c>
      <c r="Q52" s="72">
        <v>0</v>
      </c>
    </row>
    <row r="53" spans="1:17" outlineLevel="1">
      <c r="A53" s="71" t="s">
        <v>23</v>
      </c>
      <c r="B53" s="71" t="s">
        <v>88</v>
      </c>
      <c r="C53" s="71" t="s">
        <v>8</v>
      </c>
      <c r="D53" s="71" t="s">
        <v>430</v>
      </c>
      <c r="E53" s="71" t="s">
        <v>455</v>
      </c>
      <c r="F53" s="71" t="s">
        <v>438</v>
      </c>
      <c r="G53" s="71" t="s">
        <v>456</v>
      </c>
      <c r="H53" s="72">
        <v>2124270.38</v>
      </c>
      <c r="I53" s="73">
        <v>0</v>
      </c>
      <c r="J53" s="72">
        <v>2124270.38</v>
      </c>
      <c r="K53" s="72">
        <v>2124270.38</v>
      </c>
      <c r="L53" s="72">
        <v>0</v>
      </c>
      <c r="M53" s="72">
        <v>0</v>
      </c>
      <c r="N53" s="72">
        <v>2116997.4700000002</v>
      </c>
      <c r="O53" s="72">
        <v>2116997.4700000002</v>
      </c>
      <c r="P53" s="72">
        <v>2124270.38</v>
      </c>
      <c r="Q53" s="72">
        <v>7272.91</v>
      </c>
    </row>
    <row r="54" spans="1:17" outlineLevel="1">
      <c r="A54" s="71" t="s">
        <v>23</v>
      </c>
      <c r="B54" s="71" t="s">
        <v>183</v>
      </c>
      <c r="C54" s="71" t="s">
        <v>8</v>
      </c>
      <c r="D54" s="71" t="s">
        <v>430</v>
      </c>
      <c r="E54" s="71" t="s">
        <v>457</v>
      </c>
      <c r="F54" s="71" t="s">
        <v>438</v>
      </c>
      <c r="G54" s="71" t="s">
        <v>458</v>
      </c>
      <c r="H54" s="72">
        <v>1626655.05</v>
      </c>
      <c r="I54" s="73">
        <v>0</v>
      </c>
      <c r="J54" s="72">
        <v>1626655.05</v>
      </c>
      <c r="K54" s="72">
        <v>1626655</v>
      </c>
      <c r="L54" s="72">
        <v>0</v>
      </c>
      <c r="M54" s="72">
        <v>0</v>
      </c>
      <c r="N54" s="72">
        <v>1626655</v>
      </c>
      <c r="O54" s="72">
        <v>1626655</v>
      </c>
      <c r="P54" s="72">
        <v>1626655.05</v>
      </c>
      <c r="Q54" s="72">
        <v>0.05</v>
      </c>
    </row>
    <row r="55" spans="1:17">
      <c r="A55" s="66" t="s">
        <v>25</v>
      </c>
      <c r="B55" s="67"/>
      <c r="C55" s="67"/>
      <c r="D55" s="67"/>
      <c r="E55" s="67"/>
      <c r="F55" s="67"/>
      <c r="G55" s="67"/>
      <c r="H55" s="68">
        <v>4666509.6100000003</v>
      </c>
      <c r="I55" s="69">
        <v>1423937.75</v>
      </c>
      <c r="J55" s="68">
        <v>4666509.6100000003</v>
      </c>
      <c r="K55" s="68">
        <v>3499401.31</v>
      </c>
      <c r="L55" s="68">
        <v>0</v>
      </c>
      <c r="M55" s="68">
        <v>0</v>
      </c>
      <c r="N55" s="68">
        <v>3499401.31</v>
      </c>
      <c r="O55" s="68">
        <v>2075463.56</v>
      </c>
      <c r="P55" s="68">
        <v>3242571.86</v>
      </c>
      <c r="Q55" s="68">
        <v>1167108.3</v>
      </c>
    </row>
    <row r="56" spans="1:17" outlineLevel="1">
      <c r="A56" s="71" t="s">
        <v>25</v>
      </c>
      <c r="B56" s="71" t="s">
        <v>120</v>
      </c>
      <c r="C56" s="71" t="s">
        <v>8</v>
      </c>
      <c r="D56" s="71" t="s">
        <v>420</v>
      </c>
      <c r="E56" s="71" t="s">
        <v>421</v>
      </c>
      <c r="F56" s="71" t="s">
        <v>421</v>
      </c>
      <c r="G56" s="71" t="s">
        <v>422</v>
      </c>
      <c r="H56" s="72">
        <v>28408.3</v>
      </c>
      <c r="I56" s="73">
        <v>0</v>
      </c>
      <c r="J56" s="72">
        <v>28408.3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28408.3</v>
      </c>
      <c r="Q56" s="72">
        <v>28408.3</v>
      </c>
    </row>
    <row r="57" spans="1:17" outlineLevel="1">
      <c r="A57" s="71" t="s">
        <v>25</v>
      </c>
      <c r="B57" s="71" t="s">
        <v>91</v>
      </c>
      <c r="C57" s="71" t="s">
        <v>90</v>
      </c>
      <c r="D57" s="71" t="s">
        <v>459</v>
      </c>
      <c r="E57" s="71" t="s">
        <v>421</v>
      </c>
      <c r="F57" s="71" t="s">
        <v>421</v>
      </c>
      <c r="G57" s="71" t="s">
        <v>422</v>
      </c>
      <c r="H57" s="72">
        <v>469401.31</v>
      </c>
      <c r="I57" s="73">
        <v>0</v>
      </c>
      <c r="J57" s="72">
        <v>469401.31</v>
      </c>
      <c r="K57" s="72">
        <v>469401.31</v>
      </c>
      <c r="L57" s="72">
        <v>0</v>
      </c>
      <c r="M57" s="72">
        <v>0</v>
      </c>
      <c r="N57" s="72">
        <v>469401.31</v>
      </c>
      <c r="O57" s="72">
        <v>469401.31</v>
      </c>
      <c r="P57" s="72">
        <v>469401.31</v>
      </c>
      <c r="Q57" s="72">
        <v>0</v>
      </c>
    </row>
    <row r="58" spans="1:17" outlineLevel="1">
      <c r="A58" s="71" t="s">
        <v>25</v>
      </c>
      <c r="B58" s="71" t="s">
        <v>91</v>
      </c>
      <c r="C58" s="71" t="s">
        <v>90</v>
      </c>
      <c r="D58" s="71" t="s">
        <v>459</v>
      </c>
      <c r="E58" s="71" t="s">
        <v>460</v>
      </c>
      <c r="F58" s="71" t="s">
        <v>452</v>
      </c>
      <c r="G58" s="71" t="s">
        <v>453</v>
      </c>
      <c r="H58" s="72">
        <v>1100000</v>
      </c>
      <c r="I58" s="73">
        <v>0</v>
      </c>
      <c r="J58" s="72">
        <v>1100000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1100000</v>
      </c>
      <c r="Q58" s="72">
        <v>1100000</v>
      </c>
    </row>
    <row r="59" spans="1:17" outlineLevel="1">
      <c r="A59" s="71" t="s">
        <v>25</v>
      </c>
      <c r="B59" s="71" t="s">
        <v>91</v>
      </c>
      <c r="C59" s="71" t="s">
        <v>90</v>
      </c>
      <c r="D59" s="71" t="s">
        <v>459</v>
      </c>
      <c r="E59" s="71" t="s">
        <v>460</v>
      </c>
      <c r="F59" s="71" t="s">
        <v>10</v>
      </c>
      <c r="G59" s="71" t="s">
        <v>453</v>
      </c>
      <c r="H59" s="72">
        <v>3030000</v>
      </c>
      <c r="I59" s="73">
        <v>1423937.75</v>
      </c>
      <c r="J59" s="72">
        <v>3030000</v>
      </c>
      <c r="K59" s="72">
        <v>3030000</v>
      </c>
      <c r="L59" s="72">
        <v>0</v>
      </c>
      <c r="M59" s="72">
        <v>0</v>
      </c>
      <c r="N59" s="72">
        <v>3030000</v>
      </c>
      <c r="O59" s="72">
        <v>1606062.25</v>
      </c>
      <c r="P59" s="72">
        <v>1606062.25</v>
      </c>
      <c r="Q59" s="72">
        <v>0</v>
      </c>
    </row>
    <row r="60" spans="1:17" outlineLevel="1">
      <c r="A60" s="71" t="s">
        <v>25</v>
      </c>
      <c r="B60" s="71" t="s">
        <v>95</v>
      </c>
      <c r="C60" s="71" t="s">
        <v>8</v>
      </c>
      <c r="D60" s="71" t="s">
        <v>420</v>
      </c>
      <c r="E60" s="71" t="s">
        <v>421</v>
      </c>
      <c r="F60" s="71" t="s">
        <v>421</v>
      </c>
      <c r="G60" s="71" t="s">
        <v>422</v>
      </c>
      <c r="H60" s="72">
        <v>18700</v>
      </c>
      <c r="I60" s="73">
        <v>0</v>
      </c>
      <c r="J60" s="72">
        <v>18700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18700</v>
      </c>
      <c r="Q60" s="72">
        <v>18700</v>
      </c>
    </row>
    <row r="61" spans="1:17" outlineLevel="1">
      <c r="A61" s="71" t="s">
        <v>25</v>
      </c>
      <c r="B61" s="71" t="s">
        <v>149</v>
      </c>
      <c r="C61" s="71" t="s">
        <v>8</v>
      </c>
      <c r="D61" s="71" t="s">
        <v>420</v>
      </c>
      <c r="E61" s="71" t="s">
        <v>421</v>
      </c>
      <c r="F61" s="71" t="s">
        <v>421</v>
      </c>
      <c r="G61" s="71" t="s">
        <v>422</v>
      </c>
      <c r="H61" s="72">
        <v>20000</v>
      </c>
      <c r="I61" s="73">
        <v>0</v>
      </c>
      <c r="J61" s="72">
        <v>20000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20000</v>
      </c>
      <c r="Q61" s="72">
        <v>20000</v>
      </c>
    </row>
    <row r="62" spans="1:17">
      <c r="A62" s="66" t="s">
        <v>29</v>
      </c>
      <c r="B62" s="67"/>
      <c r="C62" s="67"/>
      <c r="D62" s="67"/>
      <c r="E62" s="67"/>
      <c r="F62" s="67"/>
      <c r="G62" s="67"/>
      <c r="H62" s="68">
        <v>433099.74</v>
      </c>
      <c r="I62" s="69">
        <v>175108.53</v>
      </c>
      <c r="J62" s="68">
        <v>433099.74</v>
      </c>
      <c r="K62" s="68">
        <v>281000</v>
      </c>
      <c r="L62" s="68">
        <v>0</v>
      </c>
      <c r="M62" s="68">
        <v>0</v>
      </c>
      <c r="N62" s="68">
        <v>433099.74</v>
      </c>
      <c r="O62" s="68">
        <v>257991.21</v>
      </c>
      <c r="P62" s="68">
        <v>257991.21</v>
      </c>
      <c r="Q62" s="68">
        <v>0</v>
      </c>
    </row>
    <row r="63" spans="1:17" outlineLevel="1">
      <c r="A63" s="71" t="s">
        <v>29</v>
      </c>
      <c r="B63" s="71" t="s">
        <v>215</v>
      </c>
      <c r="C63" s="71" t="s">
        <v>8</v>
      </c>
      <c r="D63" s="71" t="s">
        <v>420</v>
      </c>
      <c r="E63" s="71" t="s">
        <v>421</v>
      </c>
      <c r="F63" s="71" t="s">
        <v>421</v>
      </c>
      <c r="G63" s="71" t="s">
        <v>422</v>
      </c>
      <c r="H63" s="72">
        <v>102000</v>
      </c>
      <c r="I63" s="73">
        <v>25000</v>
      </c>
      <c r="J63" s="72">
        <v>102000</v>
      </c>
      <c r="K63" s="72">
        <v>102000</v>
      </c>
      <c r="L63" s="72">
        <v>0</v>
      </c>
      <c r="M63" s="72">
        <v>0</v>
      </c>
      <c r="N63" s="72">
        <v>102000</v>
      </c>
      <c r="O63" s="72">
        <v>77000</v>
      </c>
      <c r="P63" s="72">
        <v>77000</v>
      </c>
      <c r="Q63" s="72">
        <v>0</v>
      </c>
    </row>
    <row r="64" spans="1:17" outlineLevel="1">
      <c r="A64" s="71" t="s">
        <v>29</v>
      </c>
      <c r="B64" s="71" t="s">
        <v>216</v>
      </c>
      <c r="C64" s="71" t="s">
        <v>8</v>
      </c>
      <c r="D64" s="71" t="s">
        <v>420</v>
      </c>
      <c r="E64" s="71" t="s">
        <v>421</v>
      </c>
      <c r="F64" s="71" t="s">
        <v>421</v>
      </c>
      <c r="G64" s="71" t="s">
        <v>422</v>
      </c>
      <c r="H64" s="72">
        <v>179000</v>
      </c>
      <c r="I64" s="73">
        <v>87000</v>
      </c>
      <c r="J64" s="72">
        <v>179000</v>
      </c>
      <c r="K64" s="72">
        <v>179000</v>
      </c>
      <c r="L64" s="72">
        <v>0</v>
      </c>
      <c r="M64" s="72">
        <v>0</v>
      </c>
      <c r="N64" s="72">
        <v>179000</v>
      </c>
      <c r="O64" s="72">
        <v>92000</v>
      </c>
      <c r="P64" s="72">
        <v>92000</v>
      </c>
      <c r="Q64" s="72">
        <v>0</v>
      </c>
    </row>
    <row r="65" spans="1:17" outlineLevel="1">
      <c r="A65" s="71" t="s">
        <v>29</v>
      </c>
      <c r="B65" s="71" t="s">
        <v>97</v>
      </c>
      <c r="C65" s="71" t="s">
        <v>31</v>
      </c>
      <c r="D65" s="71" t="s">
        <v>443</v>
      </c>
      <c r="E65" s="71" t="s">
        <v>421</v>
      </c>
      <c r="F65" s="71" t="s">
        <v>421</v>
      </c>
      <c r="G65" s="71" t="s">
        <v>422</v>
      </c>
      <c r="H65" s="72">
        <v>152099.74</v>
      </c>
      <c r="I65" s="73">
        <v>63108.53</v>
      </c>
      <c r="J65" s="72">
        <v>152099.74</v>
      </c>
      <c r="K65" s="72">
        <v>0</v>
      </c>
      <c r="L65" s="72">
        <v>0</v>
      </c>
      <c r="M65" s="72">
        <v>0</v>
      </c>
      <c r="N65" s="72">
        <v>152099.74</v>
      </c>
      <c r="O65" s="72">
        <v>88991.21</v>
      </c>
      <c r="P65" s="72">
        <v>88991.21</v>
      </c>
      <c r="Q65" s="72">
        <v>0</v>
      </c>
    </row>
    <row r="66" spans="1:17">
      <c r="A66" s="66" t="s">
        <v>33</v>
      </c>
      <c r="B66" s="67"/>
      <c r="C66" s="67"/>
      <c r="D66" s="67"/>
      <c r="E66" s="67"/>
      <c r="F66" s="67"/>
      <c r="G66" s="67"/>
      <c r="H66" s="68">
        <v>17480737.920000002</v>
      </c>
      <c r="I66" s="69">
        <v>6272645.0599999996</v>
      </c>
      <c r="J66" s="68">
        <v>17480737.920000002</v>
      </c>
      <c r="K66" s="68">
        <v>1565081.61</v>
      </c>
      <c r="L66" s="68">
        <v>252210</v>
      </c>
      <c r="M66" s="68">
        <v>0</v>
      </c>
      <c r="N66" s="68">
        <v>17205623.920000002</v>
      </c>
      <c r="O66" s="68">
        <v>10932978.859999999</v>
      </c>
      <c r="P66" s="68">
        <v>11208092.859999999</v>
      </c>
      <c r="Q66" s="68">
        <v>22904</v>
      </c>
    </row>
    <row r="67" spans="1:17" outlineLevel="1">
      <c r="A67" s="71" t="s">
        <v>33</v>
      </c>
      <c r="B67" s="71" t="s">
        <v>217</v>
      </c>
      <c r="C67" s="71" t="s">
        <v>8</v>
      </c>
      <c r="D67" s="71" t="s">
        <v>420</v>
      </c>
      <c r="E67" s="71" t="s">
        <v>421</v>
      </c>
      <c r="F67" s="71" t="s">
        <v>421</v>
      </c>
      <c r="G67" s="71" t="s">
        <v>422</v>
      </c>
      <c r="H67" s="72">
        <v>80000</v>
      </c>
      <c r="I67" s="73">
        <v>0</v>
      </c>
      <c r="J67" s="72">
        <v>80000</v>
      </c>
      <c r="K67" s="72">
        <v>80000</v>
      </c>
      <c r="L67" s="72">
        <v>0</v>
      </c>
      <c r="M67" s="72">
        <v>0</v>
      </c>
      <c r="N67" s="72">
        <v>80000</v>
      </c>
      <c r="O67" s="72">
        <v>80000</v>
      </c>
      <c r="P67" s="72">
        <v>80000</v>
      </c>
      <c r="Q67" s="72">
        <v>0</v>
      </c>
    </row>
    <row r="68" spans="1:17" outlineLevel="1">
      <c r="A68" s="71" t="s">
        <v>33</v>
      </c>
      <c r="B68" s="71" t="s">
        <v>170</v>
      </c>
      <c r="C68" s="71" t="s">
        <v>8</v>
      </c>
      <c r="D68" s="71" t="s">
        <v>420</v>
      </c>
      <c r="E68" s="71" t="s">
        <v>421</v>
      </c>
      <c r="F68" s="71" t="s">
        <v>421</v>
      </c>
      <c r="G68" s="71" t="s">
        <v>422</v>
      </c>
      <c r="H68" s="72">
        <v>427972.32</v>
      </c>
      <c r="I68" s="73">
        <v>10612.68</v>
      </c>
      <c r="J68" s="72">
        <v>427972.32</v>
      </c>
      <c r="K68" s="72">
        <v>224031.61</v>
      </c>
      <c r="L68" s="72">
        <v>0</v>
      </c>
      <c r="M68" s="72">
        <v>0</v>
      </c>
      <c r="N68" s="72">
        <v>427972.32</v>
      </c>
      <c r="O68" s="72">
        <v>417359.64</v>
      </c>
      <c r="P68" s="72">
        <v>417359.64</v>
      </c>
      <c r="Q68" s="72">
        <v>0</v>
      </c>
    </row>
    <row r="69" spans="1:17" ht="42.8" outlineLevel="1">
      <c r="A69" s="71" t="s">
        <v>33</v>
      </c>
      <c r="B69" s="71" t="s">
        <v>187</v>
      </c>
      <c r="C69" s="71" t="s">
        <v>90</v>
      </c>
      <c r="D69" s="71" t="s">
        <v>431</v>
      </c>
      <c r="E69" s="71" t="s">
        <v>461</v>
      </c>
      <c r="F69" s="71" t="s">
        <v>462</v>
      </c>
      <c r="G69" s="71" t="s">
        <v>463</v>
      </c>
      <c r="H69" s="72">
        <v>11567651.6</v>
      </c>
      <c r="I69" s="73">
        <v>2743307.78</v>
      </c>
      <c r="J69" s="72">
        <v>11567651.6</v>
      </c>
      <c r="K69" s="72">
        <v>0</v>
      </c>
      <c r="L69" s="72">
        <v>0</v>
      </c>
      <c r="M69" s="72">
        <v>0</v>
      </c>
      <c r="N69" s="72">
        <v>11567651.6</v>
      </c>
      <c r="O69" s="72">
        <v>8824343.8200000003</v>
      </c>
      <c r="P69" s="72">
        <v>8824343.8200000003</v>
      </c>
      <c r="Q69" s="72">
        <v>0</v>
      </c>
    </row>
    <row r="70" spans="1:17" outlineLevel="1">
      <c r="A70" s="71" t="s">
        <v>33</v>
      </c>
      <c r="B70" s="71" t="s">
        <v>126</v>
      </c>
      <c r="C70" s="71" t="s">
        <v>90</v>
      </c>
      <c r="D70" s="71" t="s">
        <v>431</v>
      </c>
      <c r="E70" s="71" t="s">
        <v>464</v>
      </c>
      <c r="F70" s="71" t="s">
        <v>10</v>
      </c>
      <c r="G70" s="71" t="s">
        <v>453</v>
      </c>
      <c r="H70" s="72">
        <v>22639</v>
      </c>
      <c r="I70" s="73">
        <v>0</v>
      </c>
      <c r="J70" s="72">
        <v>22639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22639</v>
      </c>
      <c r="Q70" s="72">
        <v>22639</v>
      </c>
    </row>
    <row r="71" spans="1:17" outlineLevel="1">
      <c r="A71" s="71" t="s">
        <v>33</v>
      </c>
      <c r="B71" s="71" t="s">
        <v>126</v>
      </c>
      <c r="C71" s="71" t="s">
        <v>90</v>
      </c>
      <c r="D71" s="71" t="s">
        <v>431</v>
      </c>
      <c r="E71" s="71" t="s">
        <v>464</v>
      </c>
      <c r="F71" s="71" t="s">
        <v>438</v>
      </c>
      <c r="G71" s="71" t="s">
        <v>465</v>
      </c>
      <c r="H71" s="72">
        <v>1739080</v>
      </c>
      <c r="I71" s="73">
        <v>1136634.6000000001</v>
      </c>
      <c r="J71" s="72">
        <v>1739080</v>
      </c>
      <c r="K71" s="72">
        <v>0</v>
      </c>
      <c r="L71" s="72">
        <v>0</v>
      </c>
      <c r="M71" s="72">
        <v>0</v>
      </c>
      <c r="N71" s="72">
        <v>1739070</v>
      </c>
      <c r="O71" s="72">
        <v>602435.4</v>
      </c>
      <c r="P71" s="72">
        <v>602445.4</v>
      </c>
      <c r="Q71" s="72">
        <v>10</v>
      </c>
    </row>
    <row r="72" spans="1:17" outlineLevel="1">
      <c r="A72" s="71" t="s">
        <v>33</v>
      </c>
      <c r="B72" s="71" t="s">
        <v>126</v>
      </c>
      <c r="C72" s="71" t="s">
        <v>90</v>
      </c>
      <c r="D72" s="71" t="s">
        <v>431</v>
      </c>
      <c r="E72" s="71" t="s">
        <v>464</v>
      </c>
      <c r="F72" s="71" t="s">
        <v>466</v>
      </c>
      <c r="G72" s="71" t="s">
        <v>465</v>
      </c>
      <c r="H72" s="72">
        <v>2382345</v>
      </c>
      <c r="I72" s="73">
        <v>2382090</v>
      </c>
      <c r="J72" s="72">
        <v>2382345</v>
      </c>
      <c r="K72" s="72">
        <v>0</v>
      </c>
      <c r="L72" s="72">
        <v>0</v>
      </c>
      <c r="M72" s="72">
        <v>0</v>
      </c>
      <c r="N72" s="72">
        <v>2382090</v>
      </c>
      <c r="O72" s="72">
        <v>0</v>
      </c>
      <c r="P72" s="72">
        <v>255</v>
      </c>
      <c r="Q72" s="72">
        <v>255</v>
      </c>
    </row>
    <row r="73" spans="1:17" outlineLevel="1">
      <c r="A73" s="71" t="s">
        <v>33</v>
      </c>
      <c r="B73" s="71" t="s">
        <v>101</v>
      </c>
      <c r="C73" s="71" t="s">
        <v>8</v>
      </c>
      <c r="D73" s="71" t="s">
        <v>431</v>
      </c>
      <c r="E73" s="71" t="s">
        <v>467</v>
      </c>
      <c r="F73" s="71" t="s">
        <v>421</v>
      </c>
      <c r="G73" s="71" t="s">
        <v>422</v>
      </c>
      <c r="H73" s="72">
        <v>196050</v>
      </c>
      <c r="I73" s="73">
        <v>0</v>
      </c>
      <c r="J73" s="72">
        <v>196050</v>
      </c>
      <c r="K73" s="72">
        <v>196050</v>
      </c>
      <c r="L73" s="72">
        <v>39210</v>
      </c>
      <c r="M73" s="72">
        <v>0</v>
      </c>
      <c r="N73" s="72">
        <v>156840</v>
      </c>
      <c r="O73" s="72">
        <v>156840</v>
      </c>
      <c r="P73" s="72">
        <v>196050</v>
      </c>
      <c r="Q73" s="72">
        <v>0</v>
      </c>
    </row>
    <row r="74" spans="1:17" outlineLevel="1">
      <c r="A74" s="71" t="s">
        <v>33</v>
      </c>
      <c r="B74" s="71" t="s">
        <v>197</v>
      </c>
      <c r="C74" s="71" t="s">
        <v>8</v>
      </c>
      <c r="D74" s="71" t="s">
        <v>431</v>
      </c>
      <c r="E74" s="71" t="s">
        <v>467</v>
      </c>
      <c r="F74" s="71" t="s">
        <v>438</v>
      </c>
      <c r="G74" s="71" t="s">
        <v>468</v>
      </c>
      <c r="H74" s="72">
        <v>1065000</v>
      </c>
      <c r="I74" s="73">
        <v>0</v>
      </c>
      <c r="J74" s="72">
        <v>1065000</v>
      </c>
      <c r="K74" s="72">
        <v>1065000</v>
      </c>
      <c r="L74" s="72">
        <v>213000</v>
      </c>
      <c r="M74" s="72">
        <v>0</v>
      </c>
      <c r="N74" s="72">
        <v>852000</v>
      </c>
      <c r="O74" s="72">
        <v>852000</v>
      </c>
      <c r="P74" s="72">
        <v>1065000</v>
      </c>
      <c r="Q74" s="72">
        <v>0</v>
      </c>
    </row>
    <row r="75" spans="1:17">
      <c r="A75" s="66" t="s">
        <v>35</v>
      </c>
      <c r="B75" s="67"/>
      <c r="C75" s="67"/>
      <c r="D75" s="67"/>
      <c r="E75" s="67"/>
      <c r="F75" s="67"/>
      <c r="G75" s="67"/>
      <c r="H75" s="68">
        <v>8499172.5</v>
      </c>
      <c r="I75" s="69">
        <v>4043129.99</v>
      </c>
      <c r="J75" s="68">
        <v>8499172.5</v>
      </c>
      <c r="K75" s="68">
        <v>8159796.6500000004</v>
      </c>
      <c r="L75" s="68">
        <v>30629.119999999999</v>
      </c>
      <c r="M75" s="68">
        <v>3581822.15</v>
      </c>
      <c r="N75" s="68">
        <v>4685724.75</v>
      </c>
      <c r="O75" s="68">
        <v>642594.76</v>
      </c>
      <c r="P75" s="68">
        <v>4456042.51</v>
      </c>
      <c r="Q75" s="68">
        <v>200996.48000000001</v>
      </c>
    </row>
    <row r="76" spans="1:17" outlineLevel="1">
      <c r="A76" s="71" t="s">
        <v>35</v>
      </c>
      <c r="B76" s="71" t="s">
        <v>99</v>
      </c>
      <c r="C76" s="71" t="s">
        <v>8</v>
      </c>
      <c r="D76" s="71" t="s">
        <v>430</v>
      </c>
      <c r="E76" s="71" t="s">
        <v>421</v>
      </c>
      <c r="F76" s="71" t="s">
        <v>421</v>
      </c>
      <c r="G76" s="71" t="s">
        <v>422</v>
      </c>
      <c r="H76" s="72">
        <v>217462.52</v>
      </c>
      <c r="I76" s="73">
        <v>196333.4</v>
      </c>
      <c r="J76" s="72">
        <v>217462.52</v>
      </c>
      <c r="K76" s="72">
        <v>217462.52</v>
      </c>
      <c r="L76" s="72">
        <v>21129.119999999999</v>
      </c>
      <c r="M76" s="72">
        <v>0</v>
      </c>
      <c r="N76" s="72">
        <v>196333.4</v>
      </c>
      <c r="O76" s="72">
        <v>0</v>
      </c>
      <c r="P76" s="72">
        <v>21129.119999999999</v>
      </c>
      <c r="Q76" s="72">
        <v>0</v>
      </c>
    </row>
    <row r="77" spans="1:17" outlineLevel="1">
      <c r="A77" s="71" t="s">
        <v>35</v>
      </c>
      <c r="B77" s="71" t="s">
        <v>99</v>
      </c>
      <c r="C77" s="71" t="s">
        <v>8</v>
      </c>
      <c r="D77" s="71" t="s">
        <v>420</v>
      </c>
      <c r="E77" s="71" t="s">
        <v>421</v>
      </c>
      <c r="F77" s="71" t="s">
        <v>421</v>
      </c>
      <c r="G77" s="71" t="s">
        <v>422</v>
      </c>
      <c r="H77" s="72">
        <v>558380</v>
      </c>
      <c r="I77" s="73">
        <v>558379.37</v>
      </c>
      <c r="J77" s="72">
        <v>558380</v>
      </c>
      <c r="K77" s="72">
        <v>420000</v>
      </c>
      <c r="L77" s="72">
        <v>0</v>
      </c>
      <c r="M77" s="72">
        <v>0</v>
      </c>
      <c r="N77" s="72">
        <v>558379.37</v>
      </c>
      <c r="O77" s="72">
        <v>0</v>
      </c>
      <c r="P77" s="72">
        <v>0.63</v>
      </c>
      <c r="Q77" s="72">
        <v>0.63</v>
      </c>
    </row>
    <row r="78" spans="1:17" outlineLevel="1">
      <c r="A78" s="71" t="s">
        <v>35</v>
      </c>
      <c r="B78" s="71" t="s">
        <v>130</v>
      </c>
      <c r="C78" s="71" t="s">
        <v>8</v>
      </c>
      <c r="D78" s="71" t="s">
        <v>430</v>
      </c>
      <c r="E78" s="71" t="s">
        <v>421</v>
      </c>
      <c r="F78" s="71" t="s">
        <v>421</v>
      </c>
      <c r="G78" s="71" t="s">
        <v>422</v>
      </c>
      <c r="H78" s="72">
        <v>254301.14</v>
      </c>
      <c r="I78" s="73">
        <v>166301.14000000001</v>
      </c>
      <c r="J78" s="72">
        <v>254301.14</v>
      </c>
      <c r="K78" s="72">
        <v>254301.14</v>
      </c>
      <c r="L78" s="72">
        <v>0</v>
      </c>
      <c r="M78" s="72">
        <v>0</v>
      </c>
      <c r="N78" s="72">
        <v>254301.14</v>
      </c>
      <c r="O78" s="72">
        <v>88000</v>
      </c>
      <c r="P78" s="72">
        <v>88000</v>
      </c>
      <c r="Q78" s="72">
        <v>0</v>
      </c>
    </row>
    <row r="79" spans="1:17" outlineLevel="1">
      <c r="A79" s="71" t="s">
        <v>35</v>
      </c>
      <c r="B79" s="71" t="s">
        <v>130</v>
      </c>
      <c r="C79" s="71" t="s">
        <v>8</v>
      </c>
      <c r="D79" s="71" t="s">
        <v>430</v>
      </c>
      <c r="E79" s="71" t="s">
        <v>469</v>
      </c>
      <c r="F79" s="71" t="s">
        <v>421</v>
      </c>
      <c r="G79" s="71" t="s">
        <v>422</v>
      </c>
      <c r="H79" s="72">
        <v>306812.34999999998</v>
      </c>
      <c r="I79" s="73">
        <v>133662.35</v>
      </c>
      <c r="J79" s="72">
        <v>306812.34999999998</v>
      </c>
      <c r="K79" s="72">
        <v>306812.34999999998</v>
      </c>
      <c r="L79" s="72">
        <v>9500</v>
      </c>
      <c r="M79" s="72">
        <v>0</v>
      </c>
      <c r="N79" s="72">
        <v>297312.34999999998</v>
      </c>
      <c r="O79" s="72">
        <v>163650</v>
      </c>
      <c r="P79" s="72">
        <v>173150</v>
      </c>
      <c r="Q79" s="72">
        <v>0</v>
      </c>
    </row>
    <row r="80" spans="1:17" outlineLevel="1">
      <c r="A80" s="71" t="s">
        <v>35</v>
      </c>
      <c r="B80" s="71" t="s">
        <v>130</v>
      </c>
      <c r="C80" s="71" t="s">
        <v>8</v>
      </c>
      <c r="D80" s="71" t="s">
        <v>430</v>
      </c>
      <c r="E80" s="71" t="s">
        <v>469</v>
      </c>
      <c r="F80" s="71" t="s">
        <v>452</v>
      </c>
      <c r="G80" s="71" t="s">
        <v>453</v>
      </c>
      <c r="H80" s="72">
        <v>454760</v>
      </c>
      <c r="I80" s="73">
        <v>407508.24</v>
      </c>
      <c r="J80" s="72">
        <v>454760</v>
      </c>
      <c r="K80" s="72">
        <v>454760</v>
      </c>
      <c r="L80" s="72">
        <v>0</v>
      </c>
      <c r="M80" s="72">
        <v>0</v>
      </c>
      <c r="N80" s="72">
        <v>454760</v>
      </c>
      <c r="O80" s="72">
        <v>47251.76</v>
      </c>
      <c r="P80" s="72">
        <v>47251.76</v>
      </c>
      <c r="Q80" s="72">
        <v>0</v>
      </c>
    </row>
    <row r="81" spans="1:17" outlineLevel="1">
      <c r="A81" s="71" t="s">
        <v>35</v>
      </c>
      <c r="B81" s="71" t="s">
        <v>130</v>
      </c>
      <c r="C81" s="71" t="s">
        <v>8</v>
      </c>
      <c r="D81" s="71" t="s">
        <v>430</v>
      </c>
      <c r="E81" s="71" t="s">
        <v>469</v>
      </c>
      <c r="F81" s="71" t="s">
        <v>10</v>
      </c>
      <c r="G81" s="71" t="s">
        <v>453</v>
      </c>
      <c r="H81" s="72">
        <v>160026.89000000001</v>
      </c>
      <c r="I81" s="73">
        <v>160026.89000000001</v>
      </c>
      <c r="J81" s="72">
        <v>160026.89000000001</v>
      </c>
      <c r="K81" s="72">
        <v>160026.89000000001</v>
      </c>
      <c r="L81" s="72">
        <v>0</v>
      </c>
      <c r="M81" s="72">
        <v>0</v>
      </c>
      <c r="N81" s="72">
        <v>160026.89000000001</v>
      </c>
      <c r="O81" s="72">
        <v>0</v>
      </c>
      <c r="P81" s="72">
        <v>0</v>
      </c>
      <c r="Q81" s="72">
        <v>0</v>
      </c>
    </row>
    <row r="82" spans="1:17" outlineLevel="1">
      <c r="A82" s="71" t="s">
        <v>35</v>
      </c>
      <c r="B82" s="71" t="s">
        <v>130</v>
      </c>
      <c r="C82" s="71" t="s">
        <v>8</v>
      </c>
      <c r="D82" s="71" t="s">
        <v>420</v>
      </c>
      <c r="E82" s="71" t="s">
        <v>421</v>
      </c>
      <c r="F82" s="71" t="s">
        <v>421</v>
      </c>
      <c r="G82" s="71" t="s">
        <v>422</v>
      </c>
      <c r="H82" s="72">
        <v>104997</v>
      </c>
      <c r="I82" s="73">
        <v>5000</v>
      </c>
      <c r="J82" s="72">
        <v>104997</v>
      </c>
      <c r="K82" s="72">
        <v>104997</v>
      </c>
      <c r="L82" s="72">
        <v>0</v>
      </c>
      <c r="M82" s="72">
        <v>0</v>
      </c>
      <c r="N82" s="72">
        <v>104997</v>
      </c>
      <c r="O82" s="72">
        <v>99997</v>
      </c>
      <c r="P82" s="72">
        <v>99997</v>
      </c>
      <c r="Q82" s="72">
        <v>0</v>
      </c>
    </row>
    <row r="83" spans="1:17" outlineLevel="1">
      <c r="A83" s="71" t="s">
        <v>35</v>
      </c>
      <c r="B83" s="71" t="s">
        <v>130</v>
      </c>
      <c r="C83" s="71" t="s">
        <v>8</v>
      </c>
      <c r="D83" s="71" t="s">
        <v>420</v>
      </c>
      <c r="E83" s="71" t="s">
        <v>451</v>
      </c>
      <c r="F83" s="71" t="s">
        <v>452</v>
      </c>
      <c r="G83" s="71" t="s">
        <v>453</v>
      </c>
      <c r="H83" s="72">
        <v>15000</v>
      </c>
      <c r="I83" s="73">
        <v>15000</v>
      </c>
      <c r="J83" s="72">
        <v>15000</v>
      </c>
      <c r="K83" s="72">
        <v>15000</v>
      </c>
      <c r="L83" s="72">
        <v>0</v>
      </c>
      <c r="M83" s="72">
        <v>0</v>
      </c>
      <c r="N83" s="72">
        <v>15000</v>
      </c>
      <c r="O83" s="72">
        <v>0</v>
      </c>
      <c r="P83" s="72">
        <v>0</v>
      </c>
      <c r="Q83" s="72">
        <v>0</v>
      </c>
    </row>
    <row r="84" spans="1:17" outlineLevel="1">
      <c r="A84" s="71" t="s">
        <v>35</v>
      </c>
      <c r="B84" s="71" t="s">
        <v>130</v>
      </c>
      <c r="C84" s="71" t="s">
        <v>8</v>
      </c>
      <c r="D84" s="71" t="s">
        <v>431</v>
      </c>
      <c r="E84" s="71" t="s">
        <v>421</v>
      </c>
      <c r="F84" s="71" t="s">
        <v>421</v>
      </c>
      <c r="G84" s="71" t="s">
        <v>422</v>
      </c>
      <c r="H84" s="72">
        <v>89373</v>
      </c>
      <c r="I84" s="73">
        <v>89373</v>
      </c>
      <c r="J84" s="72">
        <v>89373</v>
      </c>
      <c r="K84" s="72">
        <v>89373</v>
      </c>
      <c r="L84" s="72">
        <v>0</v>
      </c>
      <c r="M84" s="72">
        <v>0</v>
      </c>
      <c r="N84" s="72">
        <v>89373</v>
      </c>
      <c r="O84" s="72">
        <v>0</v>
      </c>
      <c r="P84" s="72">
        <v>0</v>
      </c>
      <c r="Q84" s="72">
        <v>0</v>
      </c>
    </row>
    <row r="85" spans="1:17" outlineLevel="1">
      <c r="A85" s="71" t="s">
        <v>35</v>
      </c>
      <c r="B85" s="71" t="s">
        <v>130</v>
      </c>
      <c r="C85" s="71" t="s">
        <v>8</v>
      </c>
      <c r="D85" s="71" t="s">
        <v>431</v>
      </c>
      <c r="E85" s="71" t="s">
        <v>451</v>
      </c>
      <c r="F85" s="71" t="s">
        <v>452</v>
      </c>
      <c r="G85" s="71" t="s">
        <v>453</v>
      </c>
      <c r="H85" s="72">
        <v>40270</v>
      </c>
      <c r="I85" s="73">
        <v>40270</v>
      </c>
      <c r="J85" s="72">
        <v>40270</v>
      </c>
      <c r="K85" s="72">
        <v>40270</v>
      </c>
      <c r="L85" s="72">
        <v>0</v>
      </c>
      <c r="M85" s="72">
        <v>0</v>
      </c>
      <c r="N85" s="72">
        <v>40270</v>
      </c>
      <c r="O85" s="72">
        <v>0</v>
      </c>
      <c r="P85" s="72">
        <v>0</v>
      </c>
      <c r="Q85" s="72">
        <v>0</v>
      </c>
    </row>
    <row r="86" spans="1:17" outlineLevel="1">
      <c r="A86" s="71" t="s">
        <v>35</v>
      </c>
      <c r="B86" s="71" t="s">
        <v>130</v>
      </c>
      <c r="C86" s="71" t="s">
        <v>8</v>
      </c>
      <c r="D86" s="71" t="s">
        <v>433</v>
      </c>
      <c r="E86" s="71" t="s">
        <v>421</v>
      </c>
      <c r="F86" s="71" t="s">
        <v>421</v>
      </c>
      <c r="G86" s="71" t="s">
        <v>422</v>
      </c>
      <c r="H86" s="72">
        <v>23868</v>
      </c>
      <c r="I86" s="73">
        <v>19979</v>
      </c>
      <c r="J86" s="72">
        <v>23868</v>
      </c>
      <c r="K86" s="72">
        <v>23868</v>
      </c>
      <c r="L86" s="72">
        <v>0</v>
      </c>
      <c r="M86" s="72">
        <v>0</v>
      </c>
      <c r="N86" s="72">
        <v>23868</v>
      </c>
      <c r="O86" s="72">
        <v>3889</v>
      </c>
      <c r="P86" s="72">
        <v>3889</v>
      </c>
      <c r="Q86" s="72">
        <v>0</v>
      </c>
    </row>
    <row r="87" spans="1:17" outlineLevel="1">
      <c r="A87" s="71" t="s">
        <v>35</v>
      </c>
      <c r="B87" s="71" t="s">
        <v>193</v>
      </c>
      <c r="C87" s="71" t="s">
        <v>8</v>
      </c>
      <c r="D87" s="71" t="s">
        <v>431</v>
      </c>
      <c r="E87" s="71" t="s">
        <v>421</v>
      </c>
      <c r="F87" s="71" t="s">
        <v>421</v>
      </c>
      <c r="G87" s="71" t="s">
        <v>422</v>
      </c>
      <c r="H87" s="72">
        <v>333700</v>
      </c>
      <c r="I87" s="73">
        <v>333700</v>
      </c>
      <c r="J87" s="72">
        <v>333700</v>
      </c>
      <c r="K87" s="72">
        <v>333700</v>
      </c>
      <c r="L87" s="72">
        <v>0</v>
      </c>
      <c r="M87" s="72">
        <v>0</v>
      </c>
      <c r="N87" s="72">
        <v>333700</v>
      </c>
      <c r="O87" s="72">
        <v>0</v>
      </c>
      <c r="P87" s="72">
        <v>0</v>
      </c>
      <c r="Q87" s="72">
        <v>0</v>
      </c>
    </row>
    <row r="88" spans="1:17" outlineLevel="1">
      <c r="A88" s="71" t="s">
        <v>35</v>
      </c>
      <c r="B88" s="71" t="s">
        <v>196</v>
      </c>
      <c r="C88" s="71" t="s">
        <v>8</v>
      </c>
      <c r="D88" s="71" t="s">
        <v>430</v>
      </c>
      <c r="E88" s="71" t="s">
        <v>470</v>
      </c>
      <c r="F88" s="71" t="s">
        <v>438</v>
      </c>
      <c r="G88" s="71" t="s">
        <v>471</v>
      </c>
      <c r="H88" s="72">
        <v>500000</v>
      </c>
      <c r="I88" s="73">
        <v>500000</v>
      </c>
      <c r="J88" s="72">
        <v>500000</v>
      </c>
      <c r="K88" s="72">
        <v>500000</v>
      </c>
      <c r="L88" s="72">
        <v>0</v>
      </c>
      <c r="M88" s="72">
        <v>0</v>
      </c>
      <c r="N88" s="72">
        <v>500000</v>
      </c>
      <c r="O88" s="72">
        <v>0</v>
      </c>
      <c r="P88" s="72">
        <v>0</v>
      </c>
      <c r="Q88" s="72">
        <v>0</v>
      </c>
    </row>
    <row r="89" spans="1:17" outlineLevel="1">
      <c r="A89" s="71" t="s">
        <v>35</v>
      </c>
      <c r="B89" s="71" t="s">
        <v>101</v>
      </c>
      <c r="C89" s="71" t="s">
        <v>8</v>
      </c>
      <c r="D89" s="71" t="s">
        <v>420</v>
      </c>
      <c r="E89" s="71" t="s">
        <v>421</v>
      </c>
      <c r="F89" s="71" t="s">
        <v>421</v>
      </c>
      <c r="G89" s="71" t="s">
        <v>422</v>
      </c>
      <c r="H89" s="72">
        <v>371852</v>
      </c>
      <c r="I89" s="73">
        <v>177030</v>
      </c>
      <c r="J89" s="72">
        <v>371852</v>
      </c>
      <c r="K89" s="72">
        <v>371852</v>
      </c>
      <c r="L89" s="72">
        <v>0</v>
      </c>
      <c r="M89" s="72">
        <v>0</v>
      </c>
      <c r="N89" s="72">
        <v>371852</v>
      </c>
      <c r="O89" s="72">
        <v>194822</v>
      </c>
      <c r="P89" s="72">
        <v>194822</v>
      </c>
      <c r="Q89" s="72">
        <v>0</v>
      </c>
    </row>
    <row r="90" spans="1:17" outlineLevel="1">
      <c r="A90" s="71" t="s">
        <v>35</v>
      </c>
      <c r="B90" s="71" t="s">
        <v>101</v>
      </c>
      <c r="C90" s="71" t="s">
        <v>8</v>
      </c>
      <c r="D90" s="71" t="s">
        <v>420</v>
      </c>
      <c r="E90" s="71" t="s">
        <v>451</v>
      </c>
      <c r="F90" s="71" t="s">
        <v>452</v>
      </c>
      <c r="G90" s="71" t="s">
        <v>453</v>
      </c>
      <c r="H90" s="72">
        <v>89970</v>
      </c>
      <c r="I90" s="73">
        <v>44985</v>
      </c>
      <c r="J90" s="72">
        <v>89970</v>
      </c>
      <c r="K90" s="72">
        <v>89970</v>
      </c>
      <c r="L90" s="72">
        <v>0</v>
      </c>
      <c r="M90" s="72">
        <v>0</v>
      </c>
      <c r="N90" s="72">
        <v>89970</v>
      </c>
      <c r="O90" s="72">
        <v>44985</v>
      </c>
      <c r="P90" s="72">
        <v>44985</v>
      </c>
      <c r="Q90" s="72">
        <v>0</v>
      </c>
    </row>
    <row r="91" spans="1:17" outlineLevel="1">
      <c r="A91" s="71" t="s">
        <v>35</v>
      </c>
      <c r="B91" s="71" t="s">
        <v>199</v>
      </c>
      <c r="C91" s="71" t="s">
        <v>8</v>
      </c>
      <c r="D91" s="71" t="s">
        <v>420</v>
      </c>
      <c r="E91" s="71" t="s">
        <v>421</v>
      </c>
      <c r="F91" s="71" t="s">
        <v>421</v>
      </c>
      <c r="G91" s="71" t="s">
        <v>422</v>
      </c>
      <c r="H91" s="72">
        <v>69198</v>
      </c>
      <c r="I91" s="73">
        <v>69198</v>
      </c>
      <c r="J91" s="72">
        <v>69198</v>
      </c>
      <c r="K91" s="72">
        <v>69198</v>
      </c>
      <c r="L91" s="72">
        <v>0</v>
      </c>
      <c r="M91" s="72">
        <v>0</v>
      </c>
      <c r="N91" s="72">
        <v>69198</v>
      </c>
      <c r="O91" s="72">
        <v>0</v>
      </c>
      <c r="P91" s="72">
        <v>0</v>
      </c>
      <c r="Q91" s="72">
        <v>0</v>
      </c>
    </row>
    <row r="92" spans="1:17" outlineLevel="1">
      <c r="A92" s="71" t="s">
        <v>35</v>
      </c>
      <c r="B92" s="71" t="s">
        <v>131</v>
      </c>
      <c r="C92" s="71" t="s">
        <v>8</v>
      </c>
      <c r="D92" s="71" t="s">
        <v>430</v>
      </c>
      <c r="E92" s="71" t="s">
        <v>462</v>
      </c>
      <c r="F92" s="71" t="s">
        <v>438</v>
      </c>
      <c r="G92" s="71" t="s">
        <v>472</v>
      </c>
      <c r="H92" s="72">
        <v>1126383.6000000001</v>
      </c>
      <c r="I92" s="73">
        <v>1126383.6000000001</v>
      </c>
      <c r="J92" s="72">
        <v>1126383.6000000001</v>
      </c>
      <c r="K92" s="72">
        <v>1126383.6000000001</v>
      </c>
      <c r="L92" s="72">
        <v>0</v>
      </c>
      <c r="M92" s="72">
        <v>0</v>
      </c>
      <c r="N92" s="72">
        <v>1126383.6000000001</v>
      </c>
      <c r="O92" s="72">
        <v>0</v>
      </c>
      <c r="P92" s="72">
        <v>0</v>
      </c>
      <c r="Q92" s="72">
        <v>0</v>
      </c>
    </row>
    <row r="93" spans="1:17" outlineLevel="1">
      <c r="A93" s="71" t="s">
        <v>35</v>
      </c>
      <c r="B93" s="71" t="s">
        <v>201</v>
      </c>
      <c r="C93" s="71" t="s">
        <v>8</v>
      </c>
      <c r="D93" s="71" t="s">
        <v>420</v>
      </c>
      <c r="E93" s="71" t="s">
        <v>421</v>
      </c>
      <c r="F93" s="71" t="s">
        <v>421</v>
      </c>
      <c r="G93" s="71" t="s">
        <v>422</v>
      </c>
      <c r="H93" s="72">
        <v>24117.4</v>
      </c>
      <c r="I93" s="73">
        <v>0</v>
      </c>
      <c r="J93" s="72">
        <v>24117.4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24117.4</v>
      </c>
      <c r="Q93" s="72">
        <v>24117.4</v>
      </c>
    </row>
    <row r="94" spans="1:17" outlineLevel="1">
      <c r="A94" s="71" t="s">
        <v>35</v>
      </c>
      <c r="B94" s="71" t="s">
        <v>203</v>
      </c>
      <c r="C94" s="71" t="s">
        <v>8</v>
      </c>
      <c r="D94" s="71" t="s">
        <v>420</v>
      </c>
      <c r="E94" s="71" t="s">
        <v>421</v>
      </c>
      <c r="F94" s="71" t="s">
        <v>421</v>
      </c>
      <c r="G94" s="71" t="s">
        <v>422</v>
      </c>
      <c r="H94" s="72">
        <v>174678.6</v>
      </c>
      <c r="I94" s="73">
        <v>0</v>
      </c>
      <c r="J94" s="72">
        <v>174678.6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174678.6</v>
      </c>
      <c r="Q94" s="72">
        <v>174678.6</v>
      </c>
    </row>
    <row r="95" spans="1:17" outlineLevel="1">
      <c r="A95" s="71" t="s">
        <v>35</v>
      </c>
      <c r="B95" s="71" t="s">
        <v>205</v>
      </c>
      <c r="C95" s="71" t="s">
        <v>8</v>
      </c>
      <c r="D95" s="71" t="s">
        <v>431</v>
      </c>
      <c r="E95" s="71" t="s">
        <v>473</v>
      </c>
      <c r="F95" s="71" t="s">
        <v>438</v>
      </c>
      <c r="G95" s="71" t="s">
        <v>474</v>
      </c>
      <c r="H95" s="72">
        <v>3584022</v>
      </c>
      <c r="I95" s="73">
        <v>0</v>
      </c>
      <c r="J95" s="72">
        <v>3584022</v>
      </c>
      <c r="K95" s="72">
        <v>3581822.15</v>
      </c>
      <c r="L95" s="72">
        <v>0</v>
      </c>
      <c r="M95" s="72">
        <v>3581822.15</v>
      </c>
      <c r="N95" s="72">
        <v>0</v>
      </c>
      <c r="O95" s="72">
        <v>0</v>
      </c>
      <c r="P95" s="72">
        <v>3584022</v>
      </c>
      <c r="Q95" s="72">
        <v>2199.85</v>
      </c>
    </row>
    <row r="96" spans="1:17">
      <c r="A96" s="66" t="s">
        <v>39</v>
      </c>
      <c r="B96" s="67"/>
      <c r="C96" s="67"/>
      <c r="D96" s="67"/>
      <c r="E96" s="67"/>
      <c r="F96" s="67"/>
      <c r="G96" s="67"/>
      <c r="H96" s="68">
        <v>10000</v>
      </c>
      <c r="I96" s="69">
        <v>0</v>
      </c>
      <c r="J96" s="68">
        <v>10000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10000</v>
      </c>
      <c r="Q96" s="68">
        <v>10000</v>
      </c>
    </row>
    <row r="97" spans="1:17" outlineLevel="1">
      <c r="A97" s="71" t="s">
        <v>39</v>
      </c>
      <c r="B97" s="71" t="s">
        <v>475</v>
      </c>
      <c r="C97" s="71" t="s">
        <v>8</v>
      </c>
      <c r="D97" s="71" t="s">
        <v>420</v>
      </c>
      <c r="E97" s="71" t="s">
        <v>421</v>
      </c>
      <c r="F97" s="71" t="s">
        <v>421</v>
      </c>
      <c r="G97" s="71" t="s">
        <v>422</v>
      </c>
      <c r="H97" s="72">
        <v>10000</v>
      </c>
      <c r="I97" s="73">
        <v>0</v>
      </c>
      <c r="J97" s="72">
        <v>10000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10000</v>
      </c>
      <c r="Q97" s="72">
        <v>10000</v>
      </c>
    </row>
    <row r="98" spans="1:17">
      <c r="A98" s="66" t="s">
        <v>42</v>
      </c>
      <c r="B98" s="67"/>
      <c r="C98" s="67"/>
      <c r="D98" s="67"/>
      <c r="E98" s="67"/>
      <c r="F98" s="67"/>
      <c r="G98" s="67"/>
      <c r="H98" s="68">
        <v>2846641.72</v>
      </c>
      <c r="I98" s="69">
        <v>1886496.31</v>
      </c>
      <c r="J98" s="68">
        <v>2846641.72</v>
      </c>
      <c r="K98" s="68">
        <v>421691.42</v>
      </c>
      <c r="L98" s="68">
        <v>97897.39</v>
      </c>
      <c r="M98" s="68">
        <v>0</v>
      </c>
      <c r="N98" s="68">
        <v>336244.03</v>
      </c>
      <c r="O98" s="68">
        <v>71002.38</v>
      </c>
      <c r="P98" s="68">
        <v>960145.41</v>
      </c>
      <c r="Q98" s="68">
        <v>791245.64</v>
      </c>
    </row>
    <row r="99" spans="1:17" outlineLevel="1">
      <c r="A99" s="71" t="s">
        <v>42</v>
      </c>
      <c r="B99" s="71" t="s">
        <v>105</v>
      </c>
      <c r="C99" s="71" t="s">
        <v>44</v>
      </c>
      <c r="D99" s="71" t="s">
        <v>424</v>
      </c>
      <c r="E99" s="71" t="s">
        <v>421</v>
      </c>
      <c r="F99" s="71" t="s">
        <v>421</v>
      </c>
      <c r="G99" s="71" t="s">
        <v>422</v>
      </c>
      <c r="H99" s="72">
        <v>364932.25</v>
      </c>
      <c r="I99" s="73">
        <v>256483.1</v>
      </c>
      <c r="J99" s="72">
        <v>364932.25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108449.15</v>
      </c>
      <c r="Q99" s="72">
        <v>108449.15</v>
      </c>
    </row>
    <row r="100" spans="1:17" outlineLevel="1">
      <c r="A100" s="71" t="s">
        <v>42</v>
      </c>
      <c r="B100" s="71" t="s">
        <v>105</v>
      </c>
      <c r="C100" s="71" t="s">
        <v>106</v>
      </c>
      <c r="D100" s="71" t="s">
        <v>426</v>
      </c>
      <c r="E100" s="71" t="s">
        <v>421</v>
      </c>
      <c r="F100" s="71" t="s">
        <v>421</v>
      </c>
      <c r="G100" s="71" t="s">
        <v>422</v>
      </c>
      <c r="H100" s="72">
        <v>175979.75</v>
      </c>
      <c r="I100" s="73">
        <v>124780.97</v>
      </c>
      <c r="J100" s="72">
        <v>175979.75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51198.78</v>
      </c>
      <c r="Q100" s="72">
        <v>51198.78</v>
      </c>
    </row>
    <row r="101" spans="1:17" outlineLevel="1">
      <c r="A101" s="71" t="s">
        <v>42</v>
      </c>
      <c r="B101" s="71" t="s">
        <v>105</v>
      </c>
      <c r="C101" s="71" t="s">
        <v>8</v>
      </c>
      <c r="D101" s="71" t="s">
        <v>428</v>
      </c>
      <c r="E101" s="71" t="s">
        <v>421</v>
      </c>
      <c r="F101" s="71" t="s">
        <v>421</v>
      </c>
      <c r="G101" s="71" t="s">
        <v>422</v>
      </c>
      <c r="H101" s="72">
        <v>12000</v>
      </c>
      <c r="I101" s="73">
        <v>7000</v>
      </c>
      <c r="J101" s="72">
        <v>12000</v>
      </c>
      <c r="K101" s="72">
        <v>0</v>
      </c>
      <c r="L101" s="72">
        <v>0</v>
      </c>
      <c r="M101" s="72">
        <v>0</v>
      </c>
      <c r="N101" s="72">
        <v>12000</v>
      </c>
      <c r="O101" s="72">
        <v>5000</v>
      </c>
      <c r="P101" s="72">
        <v>5000</v>
      </c>
      <c r="Q101" s="72">
        <v>0</v>
      </c>
    </row>
    <row r="102" spans="1:17" outlineLevel="1">
      <c r="A102" s="71" t="s">
        <v>42</v>
      </c>
      <c r="B102" s="71" t="s">
        <v>105</v>
      </c>
      <c r="C102" s="71" t="s">
        <v>8</v>
      </c>
      <c r="D102" s="71" t="s">
        <v>429</v>
      </c>
      <c r="E102" s="71" t="s">
        <v>421</v>
      </c>
      <c r="F102" s="71" t="s">
        <v>421</v>
      </c>
      <c r="G102" s="71" t="s">
        <v>422</v>
      </c>
      <c r="H102" s="72">
        <v>12113.7</v>
      </c>
      <c r="I102" s="73">
        <v>7812.82</v>
      </c>
      <c r="J102" s="72">
        <v>12113.7</v>
      </c>
      <c r="K102" s="72">
        <v>12113.7</v>
      </c>
      <c r="L102" s="72">
        <v>0</v>
      </c>
      <c r="M102" s="72">
        <v>0</v>
      </c>
      <c r="N102" s="72">
        <v>12113.7</v>
      </c>
      <c r="O102" s="72">
        <v>4300.88</v>
      </c>
      <c r="P102" s="72">
        <v>4300.88</v>
      </c>
      <c r="Q102" s="72">
        <v>0</v>
      </c>
    </row>
    <row r="103" spans="1:17" outlineLevel="1">
      <c r="A103" s="71" t="s">
        <v>42</v>
      </c>
      <c r="B103" s="71" t="s">
        <v>105</v>
      </c>
      <c r="C103" s="71" t="s">
        <v>8</v>
      </c>
      <c r="D103" s="71" t="s">
        <v>430</v>
      </c>
      <c r="E103" s="71" t="s">
        <v>421</v>
      </c>
      <c r="F103" s="71" t="s">
        <v>421</v>
      </c>
      <c r="G103" s="71" t="s">
        <v>422</v>
      </c>
      <c r="H103" s="72">
        <v>5886.3</v>
      </c>
      <c r="I103" s="73">
        <v>450</v>
      </c>
      <c r="J103" s="72">
        <v>5886.3</v>
      </c>
      <c r="K103" s="72">
        <v>3000</v>
      </c>
      <c r="L103" s="72">
        <v>3000</v>
      </c>
      <c r="M103" s="72">
        <v>0</v>
      </c>
      <c r="N103" s="72">
        <v>450</v>
      </c>
      <c r="O103" s="72">
        <v>0</v>
      </c>
      <c r="P103" s="72">
        <v>5436.3</v>
      </c>
      <c r="Q103" s="72">
        <v>2436.3000000000002</v>
      </c>
    </row>
    <row r="104" spans="1:17" outlineLevel="1">
      <c r="A104" s="71" t="s">
        <v>42</v>
      </c>
      <c r="B104" s="71" t="s">
        <v>105</v>
      </c>
      <c r="C104" s="71" t="s">
        <v>8</v>
      </c>
      <c r="D104" s="71" t="s">
        <v>420</v>
      </c>
      <c r="E104" s="71" t="s">
        <v>421</v>
      </c>
      <c r="F104" s="71" t="s">
        <v>421</v>
      </c>
      <c r="G104" s="71" t="s">
        <v>422</v>
      </c>
      <c r="H104" s="72">
        <v>59700</v>
      </c>
      <c r="I104" s="73">
        <v>49736</v>
      </c>
      <c r="J104" s="72">
        <v>59700</v>
      </c>
      <c r="K104" s="72">
        <v>59700</v>
      </c>
      <c r="L104" s="72">
        <v>5064</v>
      </c>
      <c r="M104" s="72">
        <v>0</v>
      </c>
      <c r="N104" s="72">
        <v>54636</v>
      </c>
      <c r="O104" s="72">
        <v>4900</v>
      </c>
      <c r="P104" s="72">
        <v>9964</v>
      </c>
      <c r="Q104" s="72">
        <v>0</v>
      </c>
    </row>
    <row r="105" spans="1:17" outlineLevel="1">
      <c r="A105" s="71" t="s">
        <v>42</v>
      </c>
      <c r="B105" s="71" t="s">
        <v>105</v>
      </c>
      <c r="C105" s="71" t="s">
        <v>8</v>
      </c>
      <c r="D105" s="71" t="s">
        <v>431</v>
      </c>
      <c r="E105" s="71" t="s">
        <v>421</v>
      </c>
      <c r="F105" s="71" t="s">
        <v>421</v>
      </c>
      <c r="G105" s="71" t="s">
        <v>422</v>
      </c>
      <c r="H105" s="72">
        <v>46060</v>
      </c>
      <c r="I105" s="73">
        <v>6460</v>
      </c>
      <c r="J105" s="72">
        <v>46060</v>
      </c>
      <c r="K105" s="72">
        <v>46060</v>
      </c>
      <c r="L105" s="72">
        <v>15000</v>
      </c>
      <c r="M105" s="72">
        <v>0</v>
      </c>
      <c r="N105" s="72">
        <v>31060</v>
      </c>
      <c r="O105" s="72">
        <v>24600</v>
      </c>
      <c r="P105" s="72">
        <v>39600</v>
      </c>
      <c r="Q105" s="72">
        <v>0</v>
      </c>
    </row>
    <row r="106" spans="1:17" outlineLevel="1">
      <c r="A106" s="71" t="s">
        <v>42</v>
      </c>
      <c r="B106" s="71" t="s">
        <v>105</v>
      </c>
      <c r="C106" s="71" t="s">
        <v>8</v>
      </c>
      <c r="D106" s="71" t="s">
        <v>433</v>
      </c>
      <c r="E106" s="71" t="s">
        <v>421</v>
      </c>
      <c r="F106" s="71" t="s">
        <v>421</v>
      </c>
      <c r="G106" s="71" t="s">
        <v>422</v>
      </c>
      <c r="H106" s="72">
        <v>14240</v>
      </c>
      <c r="I106" s="73">
        <v>5050</v>
      </c>
      <c r="J106" s="72">
        <v>14240</v>
      </c>
      <c r="K106" s="72">
        <v>14240</v>
      </c>
      <c r="L106" s="72">
        <v>3590</v>
      </c>
      <c r="M106" s="72">
        <v>0</v>
      </c>
      <c r="N106" s="72">
        <v>10650</v>
      </c>
      <c r="O106" s="72">
        <v>5600</v>
      </c>
      <c r="P106" s="72">
        <v>9190</v>
      </c>
      <c r="Q106" s="72">
        <v>0</v>
      </c>
    </row>
    <row r="107" spans="1:17" outlineLevel="1">
      <c r="A107" s="71" t="s">
        <v>42</v>
      </c>
      <c r="B107" s="71" t="s">
        <v>133</v>
      </c>
      <c r="C107" s="71" t="s">
        <v>44</v>
      </c>
      <c r="D107" s="71" t="s">
        <v>424</v>
      </c>
      <c r="E107" s="71" t="s">
        <v>476</v>
      </c>
      <c r="F107" s="71" t="s">
        <v>438</v>
      </c>
      <c r="G107" s="71" t="s">
        <v>477</v>
      </c>
      <c r="H107" s="72">
        <v>751640</v>
      </c>
      <c r="I107" s="73">
        <v>517913.26</v>
      </c>
      <c r="J107" s="72">
        <v>751640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233726.74</v>
      </c>
      <c r="Q107" s="72">
        <v>233726.74</v>
      </c>
    </row>
    <row r="108" spans="1:17" outlineLevel="1">
      <c r="A108" s="71" t="s">
        <v>42</v>
      </c>
      <c r="B108" s="71" t="s">
        <v>133</v>
      </c>
      <c r="C108" s="71" t="s">
        <v>106</v>
      </c>
      <c r="D108" s="71" t="s">
        <v>426</v>
      </c>
      <c r="E108" s="71" t="s">
        <v>476</v>
      </c>
      <c r="F108" s="71" t="s">
        <v>438</v>
      </c>
      <c r="G108" s="71" t="s">
        <v>477</v>
      </c>
      <c r="H108" s="72">
        <v>227200</v>
      </c>
      <c r="I108" s="73">
        <v>93610.21</v>
      </c>
      <c r="J108" s="72">
        <v>227200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133589.79</v>
      </c>
      <c r="Q108" s="72">
        <v>133589.79</v>
      </c>
    </row>
    <row r="109" spans="1:17" outlineLevel="1">
      <c r="A109" s="71" t="s">
        <v>42</v>
      </c>
      <c r="B109" s="71" t="s">
        <v>109</v>
      </c>
      <c r="C109" s="71" t="s">
        <v>44</v>
      </c>
      <c r="D109" s="71" t="s">
        <v>424</v>
      </c>
      <c r="E109" s="71" t="s">
        <v>421</v>
      </c>
      <c r="F109" s="71" t="s">
        <v>421</v>
      </c>
      <c r="G109" s="71" t="s">
        <v>422</v>
      </c>
      <c r="H109" s="72">
        <v>206544.13</v>
      </c>
      <c r="I109" s="73">
        <v>167887.76</v>
      </c>
      <c r="J109" s="72">
        <v>206544.13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38656.370000000003</v>
      </c>
      <c r="Q109" s="72">
        <v>38656.370000000003</v>
      </c>
    </row>
    <row r="110" spans="1:17" outlineLevel="1">
      <c r="A110" s="71" t="s">
        <v>42</v>
      </c>
      <c r="B110" s="71" t="s">
        <v>109</v>
      </c>
      <c r="C110" s="71" t="s">
        <v>44</v>
      </c>
      <c r="D110" s="71" t="s">
        <v>478</v>
      </c>
      <c r="E110" s="71" t="s">
        <v>421</v>
      </c>
      <c r="F110" s="71" t="s">
        <v>421</v>
      </c>
      <c r="G110" s="71" t="s">
        <v>422</v>
      </c>
      <c r="H110" s="72">
        <v>1173.8699999999999</v>
      </c>
      <c r="I110" s="73">
        <v>1173.8699999999999</v>
      </c>
      <c r="J110" s="72">
        <v>1173.8699999999999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</row>
    <row r="111" spans="1:17" outlineLevel="1">
      <c r="A111" s="71" t="s">
        <v>42</v>
      </c>
      <c r="B111" s="71" t="s">
        <v>109</v>
      </c>
      <c r="C111" s="71" t="s">
        <v>106</v>
      </c>
      <c r="D111" s="71" t="s">
        <v>426</v>
      </c>
      <c r="E111" s="71" t="s">
        <v>421</v>
      </c>
      <c r="F111" s="71" t="s">
        <v>421</v>
      </c>
      <c r="G111" s="71" t="s">
        <v>422</v>
      </c>
      <c r="H111" s="72">
        <v>62758</v>
      </c>
      <c r="I111" s="73">
        <v>51931.13</v>
      </c>
      <c r="J111" s="72">
        <v>62758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10826.87</v>
      </c>
      <c r="Q111" s="72">
        <v>10826.87</v>
      </c>
    </row>
    <row r="112" spans="1:17" outlineLevel="1">
      <c r="A112" s="71" t="s">
        <v>42</v>
      </c>
      <c r="B112" s="71" t="s">
        <v>109</v>
      </c>
      <c r="C112" s="71" t="s">
        <v>8</v>
      </c>
      <c r="D112" s="71" t="s">
        <v>431</v>
      </c>
      <c r="E112" s="71" t="s">
        <v>421</v>
      </c>
      <c r="F112" s="71" t="s">
        <v>421</v>
      </c>
      <c r="G112" s="71" t="s">
        <v>422</v>
      </c>
      <c r="H112" s="72">
        <v>123577.72</v>
      </c>
      <c r="I112" s="73">
        <v>123577.72</v>
      </c>
      <c r="J112" s="72">
        <v>123577.72</v>
      </c>
      <c r="K112" s="72">
        <v>123577.72</v>
      </c>
      <c r="L112" s="72">
        <v>0</v>
      </c>
      <c r="M112" s="72">
        <v>0</v>
      </c>
      <c r="N112" s="72">
        <v>123577.72</v>
      </c>
      <c r="O112" s="72">
        <v>0</v>
      </c>
      <c r="P112" s="72">
        <v>0</v>
      </c>
      <c r="Q112" s="72">
        <v>0</v>
      </c>
    </row>
    <row r="113" spans="1:17" outlineLevel="1">
      <c r="A113" s="71" t="s">
        <v>42</v>
      </c>
      <c r="B113" s="71" t="s">
        <v>134</v>
      </c>
      <c r="C113" s="71" t="s">
        <v>44</v>
      </c>
      <c r="D113" s="71" t="s">
        <v>424</v>
      </c>
      <c r="E113" s="71" t="s">
        <v>476</v>
      </c>
      <c r="F113" s="71" t="s">
        <v>438</v>
      </c>
      <c r="G113" s="71" t="s">
        <v>477</v>
      </c>
      <c r="H113" s="72">
        <v>820</v>
      </c>
      <c r="I113" s="73">
        <v>0</v>
      </c>
      <c r="J113" s="72">
        <v>820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820</v>
      </c>
      <c r="Q113" s="72">
        <v>820</v>
      </c>
    </row>
    <row r="114" spans="1:17" outlineLevel="1">
      <c r="A114" s="71" t="s">
        <v>42</v>
      </c>
      <c r="B114" s="71" t="s">
        <v>110</v>
      </c>
      <c r="C114" s="71" t="s">
        <v>44</v>
      </c>
      <c r="D114" s="71" t="s">
        <v>424</v>
      </c>
      <c r="E114" s="71" t="s">
        <v>421</v>
      </c>
      <c r="F114" s="71" t="s">
        <v>421</v>
      </c>
      <c r="G114" s="71" t="s">
        <v>422</v>
      </c>
      <c r="H114" s="72">
        <v>207718</v>
      </c>
      <c r="I114" s="73">
        <v>124635.1</v>
      </c>
      <c r="J114" s="72">
        <v>207718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83082.899999999994</v>
      </c>
      <c r="Q114" s="72">
        <v>83082.899999999994</v>
      </c>
    </row>
    <row r="115" spans="1:17" outlineLevel="1">
      <c r="A115" s="71" t="s">
        <v>42</v>
      </c>
      <c r="B115" s="71" t="s">
        <v>110</v>
      </c>
      <c r="C115" s="71" t="s">
        <v>174</v>
      </c>
      <c r="D115" s="71" t="s">
        <v>420</v>
      </c>
      <c r="E115" s="71" t="s">
        <v>421</v>
      </c>
      <c r="F115" s="71" t="s">
        <v>421</v>
      </c>
      <c r="G115" s="71" t="s">
        <v>422</v>
      </c>
      <c r="H115" s="72">
        <v>10000</v>
      </c>
      <c r="I115" s="73">
        <v>1680</v>
      </c>
      <c r="J115" s="72">
        <v>10000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8320</v>
      </c>
      <c r="Q115" s="72">
        <v>8320</v>
      </c>
    </row>
    <row r="116" spans="1:17" outlineLevel="1">
      <c r="A116" s="71" t="s">
        <v>42</v>
      </c>
      <c r="B116" s="71" t="s">
        <v>110</v>
      </c>
      <c r="C116" s="71" t="s">
        <v>106</v>
      </c>
      <c r="D116" s="71" t="s">
        <v>426</v>
      </c>
      <c r="E116" s="71" t="s">
        <v>421</v>
      </c>
      <c r="F116" s="71" t="s">
        <v>421</v>
      </c>
      <c r="G116" s="71" t="s">
        <v>422</v>
      </c>
      <c r="H116" s="72">
        <v>62758</v>
      </c>
      <c r="I116" s="73">
        <v>46613.08</v>
      </c>
      <c r="J116" s="72">
        <v>62758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16144.92</v>
      </c>
      <c r="Q116" s="72">
        <v>16144.92</v>
      </c>
    </row>
    <row r="117" spans="1:17" outlineLevel="1">
      <c r="A117" s="71" t="s">
        <v>42</v>
      </c>
      <c r="B117" s="71" t="s">
        <v>110</v>
      </c>
      <c r="C117" s="71" t="s">
        <v>8</v>
      </c>
      <c r="D117" s="71" t="s">
        <v>430</v>
      </c>
      <c r="E117" s="71" t="s">
        <v>421</v>
      </c>
      <c r="F117" s="71" t="s">
        <v>421</v>
      </c>
      <c r="G117" s="71" t="s">
        <v>422</v>
      </c>
      <c r="H117" s="72">
        <v>15000</v>
      </c>
      <c r="I117" s="73">
        <v>0</v>
      </c>
      <c r="J117" s="72">
        <v>15000</v>
      </c>
      <c r="K117" s="72">
        <v>3000</v>
      </c>
      <c r="L117" s="72">
        <v>3000</v>
      </c>
      <c r="M117" s="72">
        <v>0</v>
      </c>
      <c r="N117" s="72">
        <v>0</v>
      </c>
      <c r="O117" s="72">
        <v>0</v>
      </c>
      <c r="P117" s="72">
        <v>15000</v>
      </c>
      <c r="Q117" s="72">
        <v>12000</v>
      </c>
    </row>
    <row r="118" spans="1:17" outlineLevel="1">
      <c r="A118" s="71" t="s">
        <v>42</v>
      </c>
      <c r="B118" s="71" t="s">
        <v>110</v>
      </c>
      <c r="C118" s="71" t="s">
        <v>8</v>
      </c>
      <c r="D118" s="71" t="s">
        <v>420</v>
      </c>
      <c r="E118" s="71" t="s">
        <v>421</v>
      </c>
      <c r="F118" s="71" t="s">
        <v>421</v>
      </c>
      <c r="G118" s="71" t="s">
        <v>422</v>
      </c>
      <c r="H118" s="72">
        <v>60000</v>
      </c>
      <c r="I118" s="73">
        <v>40456.61</v>
      </c>
      <c r="J118" s="72">
        <v>60000</v>
      </c>
      <c r="K118" s="72">
        <v>60000</v>
      </c>
      <c r="L118" s="72">
        <v>19543.39</v>
      </c>
      <c r="M118" s="72">
        <v>0</v>
      </c>
      <c r="N118" s="72">
        <v>40456.61</v>
      </c>
      <c r="O118" s="72">
        <v>0</v>
      </c>
      <c r="P118" s="72">
        <v>19543.39</v>
      </c>
      <c r="Q118" s="72">
        <v>0</v>
      </c>
    </row>
    <row r="119" spans="1:17" outlineLevel="1">
      <c r="A119" s="71" t="s">
        <v>42</v>
      </c>
      <c r="B119" s="71" t="s">
        <v>110</v>
      </c>
      <c r="C119" s="71" t="s">
        <v>8</v>
      </c>
      <c r="D119" s="71" t="s">
        <v>431</v>
      </c>
      <c r="E119" s="71" t="s">
        <v>421</v>
      </c>
      <c r="F119" s="71" t="s">
        <v>421</v>
      </c>
      <c r="G119" s="71" t="s">
        <v>422</v>
      </c>
      <c r="H119" s="72">
        <v>97000</v>
      </c>
      <c r="I119" s="73">
        <v>24698.5</v>
      </c>
      <c r="J119" s="72">
        <v>97000</v>
      </c>
      <c r="K119" s="72">
        <v>97000</v>
      </c>
      <c r="L119" s="72">
        <v>45700</v>
      </c>
      <c r="M119" s="72">
        <v>0</v>
      </c>
      <c r="N119" s="72">
        <v>51300</v>
      </c>
      <c r="O119" s="72">
        <v>26601.5</v>
      </c>
      <c r="P119" s="72">
        <v>72301.5</v>
      </c>
      <c r="Q119" s="72">
        <v>0</v>
      </c>
    </row>
    <row r="120" spans="1:17" outlineLevel="1">
      <c r="A120" s="71" t="s">
        <v>42</v>
      </c>
      <c r="B120" s="71" t="s">
        <v>110</v>
      </c>
      <c r="C120" s="71" t="s">
        <v>8</v>
      </c>
      <c r="D120" s="71" t="s">
        <v>433</v>
      </c>
      <c r="E120" s="71" t="s">
        <v>421</v>
      </c>
      <c r="F120" s="71" t="s">
        <v>421</v>
      </c>
      <c r="G120" s="71" t="s">
        <v>422</v>
      </c>
      <c r="H120" s="72">
        <v>3000</v>
      </c>
      <c r="I120" s="73">
        <v>0</v>
      </c>
      <c r="J120" s="72">
        <v>3000</v>
      </c>
      <c r="K120" s="72">
        <v>3000</v>
      </c>
      <c r="L120" s="72">
        <v>3000</v>
      </c>
      <c r="M120" s="72">
        <v>0</v>
      </c>
      <c r="N120" s="72">
        <v>0</v>
      </c>
      <c r="O120" s="72">
        <v>0</v>
      </c>
      <c r="P120" s="72">
        <v>3000</v>
      </c>
      <c r="Q120" s="72">
        <v>0</v>
      </c>
    </row>
    <row r="121" spans="1:17" outlineLevel="1">
      <c r="A121" s="71" t="s">
        <v>42</v>
      </c>
      <c r="B121" s="71" t="s">
        <v>135</v>
      </c>
      <c r="C121" s="71" t="s">
        <v>44</v>
      </c>
      <c r="D121" s="71" t="s">
        <v>424</v>
      </c>
      <c r="E121" s="71" t="s">
        <v>476</v>
      </c>
      <c r="F121" s="71" t="s">
        <v>438</v>
      </c>
      <c r="G121" s="71" t="s">
        <v>477</v>
      </c>
      <c r="H121" s="72">
        <v>250820</v>
      </c>
      <c r="I121" s="73">
        <v>189354.18</v>
      </c>
      <c r="J121" s="72">
        <v>250820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61465.82</v>
      </c>
      <c r="Q121" s="72">
        <v>61465.82</v>
      </c>
    </row>
    <row r="122" spans="1:17" outlineLevel="1">
      <c r="A122" s="71" t="s">
        <v>42</v>
      </c>
      <c r="B122" s="71" t="s">
        <v>135</v>
      </c>
      <c r="C122" s="71" t="s">
        <v>106</v>
      </c>
      <c r="D122" s="71" t="s">
        <v>426</v>
      </c>
      <c r="E122" s="71" t="s">
        <v>476</v>
      </c>
      <c r="F122" s="71" t="s">
        <v>438</v>
      </c>
      <c r="G122" s="71" t="s">
        <v>477</v>
      </c>
      <c r="H122" s="72">
        <v>75720</v>
      </c>
      <c r="I122" s="73">
        <v>45192</v>
      </c>
      <c r="J122" s="72">
        <v>75720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30528</v>
      </c>
      <c r="Q122" s="72">
        <v>30528</v>
      </c>
    </row>
    <row r="123" spans="1:17">
      <c r="A123" s="66" t="s">
        <v>45</v>
      </c>
      <c r="B123" s="67"/>
      <c r="C123" s="67"/>
      <c r="D123" s="67"/>
      <c r="E123" s="67"/>
      <c r="F123" s="67"/>
      <c r="G123" s="67"/>
      <c r="H123" s="68">
        <v>290000</v>
      </c>
      <c r="I123" s="69">
        <v>186202</v>
      </c>
      <c r="J123" s="68">
        <v>290000</v>
      </c>
      <c r="K123" s="68">
        <v>278667</v>
      </c>
      <c r="L123" s="68">
        <v>94895</v>
      </c>
      <c r="M123" s="68">
        <v>0</v>
      </c>
      <c r="N123" s="68">
        <v>186202</v>
      </c>
      <c r="O123" s="68">
        <v>0</v>
      </c>
      <c r="P123" s="68">
        <v>103798</v>
      </c>
      <c r="Q123" s="68">
        <v>0</v>
      </c>
    </row>
    <row r="124" spans="1:17" outlineLevel="1">
      <c r="A124" s="71" t="s">
        <v>45</v>
      </c>
      <c r="B124" s="71" t="s">
        <v>112</v>
      </c>
      <c r="C124" s="71" t="s">
        <v>8</v>
      </c>
      <c r="D124" s="71" t="s">
        <v>420</v>
      </c>
      <c r="E124" s="71" t="s">
        <v>421</v>
      </c>
      <c r="F124" s="71" t="s">
        <v>421</v>
      </c>
      <c r="G124" s="71" t="s">
        <v>422</v>
      </c>
      <c r="H124" s="72">
        <v>56000</v>
      </c>
      <c r="I124" s="73">
        <v>56000</v>
      </c>
      <c r="J124" s="72">
        <v>56000</v>
      </c>
      <c r="K124" s="72">
        <v>56000</v>
      </c>
      <c r="L124" s="72">
        <v>0</v>
      </c>
      <c r="M124" s="72">
        <v>0</v>
      </c>
      <c r="N124" s="72">
        <v>56000</v>
      </c>
      <c r="O124" s="72">
        <v>0</v>
      </c>
      <c r="P124" s="72">
        <v>0</v>
      </c>
      <c r="Q124" s="72">
        <v>0</v>
      </c>
    </row>
    <row r="125" spans="1:17" outlineLevel="1">
      <c r="A125" s="71" t="s">
        <v>45</v>
      </c>
      <c r="B125" s="71" t="s">
        <v>112</v>
      </c>
      <c r="C125" s="71" t="s">
        <v>8</v>
      </c>
      <c r="D125" s="71" t="s">
        <v>479</v>
      </c>
      <c r="E125" s="71" t="s">
        <v>421</v>
      </c>
      <c r="F125" s="71" t="s">
        <v>421</v>
      </c>
      <c r="G125" s="71" t="s">
        <v>422</v>
      </c>
      <c r="H125" s="72">
        <v>234000</v>
      </c>
      <c r="I125" s="73">
        <v>130202</v>
      </c>
      <c r="J125" s="72">
        <v>234000</v>
      </c>
      <c r="K125" s="72">
        <v>222667</v>
      </c>
      <c r="L125" s="72">
        <v>94895</v>
      </c>
      <c r="M125" s="72">
        <v>0</v>
      </c>
      <c r="N125" s="72">
        <v>130202</v>
      </c>
      <c r="O125" s="72">
        <v>0</v>
      </c>
      <c r="P125" s="72">
        <v>103798</v>
      </c>
      <c r="Q125" s="72">
        <v>0</v>
      </c>
    </row>
    <row r="126" spans="1:17">
      <c r="A126" s="66" t="s">
        <v>48</v>
      </c>
      <c r="B126" s="67"/>
      <c r="C126" s="67"/>
      <c r="D126" s="67"/>
      <c r="E126" s="67"/>
      <c r="F126" s="67"/>
      <c r="G126" s="67"/>
      <c r="H126" s="68">
        <v>412000</v>
      </c>
      <c r="I126" s="69">
        <v>308772.36</v>
      </c>
      <c r="J126" s="68">
        <v>412000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103227.64</v>
      </c>
      <c r="Q126" s="68">
        <v>103227.64</v>
      </c>
    </row>
    <row r="127" spans="1:17" outlineLevel="1">
      <c r="A127" s="71" t="s">
        <v>48</v>
      </c>
      <c r="B127" s="71" t="s">
        <v>114</v>
      </c>
      <c r="C127" s="71" t="s">
        <v>480</v>
      </c>
      <c r="D127" s="71" t="s">
        <v>481</v>
      </c>
      <c r="E127" s="71" t="s">
        <v>421</v>
      </c>
      <c r="F127" s="71" t="s">
        <v>421</v>
      </c>
      <c r="G127" s="71" t="s">
        <v>422</v>
      </c>
      <c r="H127" s="72">
        <v>412000</v>
      </c>
      <c r="I127" s="73">
        <v>308772.36</v>
      </c>
      <c r="J127" s="72">
        <v>412000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103227.64</v>
      </c>
      <c r="Q127" s="72">
        <v>103227.64</v>
      </c>
    </row>
    <row r="128" spans="1:17">
      <c r="A128" s="66" t="s">
        <v>207</v>
      </c>
      <c r="B128" s="67"/>
      <c r="C128" s="67"/>
      <c r="D128" s="67"/>
      <c r="E128" s="67"/>
      <c r="F128" s="67"/>
      <c r="G128" s="67"/>
      <c r="H128" s="68">
        <v>45300</v>
      </c>
      <c r="I128" s="69">
        <v>0</v>
      </c>
      <c r="J128" s="68">
        <v>45300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45300</v>
      </c>
      <c r="Q128" s="68">
        <v>45300</v>
      </c>
    </row>
    <row r="129" spans="1:18" outlineLevel="1">
      <c r="A129" s="71" t="s">
        <v>207</v>
      </c>
      <c r="B129" s="71" t="s">
        <v>209</v>
      </c>
      <c r="C129" s="71" t="s">
        <v>210</v>
      </c>
      <c r="D129" s="71" t="s">
        <v>482</v>
      </c>
      <c r="E129" s="71" t="s">
        <v>421</v>
      </c>
      <c r="F129" s="71" t="s">
        <v>421</v>
      </c>
      <c r="G129" s="71" t="s">
        <v>422</v>
      </c>
      <c r="H129" s="72">
        <v>45300</v>
      </c>
      <c r="I129" s="73">
        <v>0</v>
      </c>
      <c r="J129" s="72">
        <v>45300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45300</v>
      </c>
      <c r="Q129" s="72">
        <v>45300</v>
      </c>
    </row>
    <row r="130" spans="1:18">
      <c r="A130" s="66" t="s">
        <v>54</v>
      </c>
      <c r="B130" s="67"/>
      <c r="C130" s="67"/>
      <c r="D130" s="67"/>
      <c r="E130" s="67"/>
      <c r="F130" s="67"/>
      <c r="G130" s="67"/>
      <c r="H130" s="68">
        <v>412533</v>
      </c>
      <c r="I130" s="69">
        <v>314154.71000000002</v>
      </c>
      <c r="J130" s="68">
        <v>412533</v>
      </c>
      <c r="K130" s="68">
        <v>15850</v>
      </c>
      <c r="L130" s="68">
        <v>10000</v>
      </c>
      <c r="M130" s="68">
        <v>0</v>
      </c>
      <c r="N130" s="68">
        <v>13642</v>
      </c>
      <c r="O130" s="68">
        <v>0</v>
      </c>
      <c r="P130" s="68">
        <v>98378.29</v>
      </c>
      <c r="Q130" s="68">
        <v>88378.29</v>
      </c>
    </row>
    <row r="131" spans="1:18" outlineLevel="1">
      <c r="A131" s="71" t="s">
        <v>54</v>
      </c>
      <c r="B131" s="71" t="s">
        <v>115</v>
      </c>
      <c r="C131" s="71" t="s">
        <v>44</v>
      </c>
      <c r="D131" s="71" t="s">
        <v>424</v>
      </c>
      <c r="E131" s="71" t="s">
        <v>421</v>
      </c>
      <c r="F131" s="71" t="s">
        <v>421</v>
      </c>
      <c r="G131" s="71" t="s">
        <v>422</v>
      </c>
      <c r="H131" s="72">
        <v>231487</v>
      </c>
      <c r="I131" s="73">
        <v>231279.01</v>
      </c>
      <c r="J131" s="72">
        <v>231487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207.99</v>
      </c>
      <c r="Q131" s="72">
        <v>207.99</v>
      </c>
    </row>
    <row r="132" spans="1:18" outlineLevel="1">
      <c r="A132" s="71" t="s">
        <v>54</v>
      </c>
      <c r="B132" s="71" t="s">
        <v>115</v>
      </c>
      <c r="C132" s="71" t="s">
        <v>106</v>
      </c>
      <c r="D132" s="71" t="s">
        <v>426</v>
      </c>
      <c r="E132" s="71" t="s">
        <v>421</v>
      </c>
      <c r="F132" s="71" t="s">
        <v>421</v>
      </c>
      <c r="G132" s="71" t="s">
        <v>422</v>
      </c>
      <c r="H132" s="72">
        <v>67404</v>
      </c>
      <c r="I132" s="73">
        <v>64363.7</v>
      </c>
      <c r="J132" s="72">
        <v>67404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3040.3</v>
      </c>
      <c r="Q132" s="72">
        <v>3040.3</v>
      </c>
    </row>
    <row r="133" spans="1:18" outlineLevel="1">
      <c r="A133" s="71" t="s">
        <v>54</v>
      </c>
      <c r="B133" s="71" t="s">
        <v>115</v>
      </c>
      <c r="C133" s="71" t="s">
        <v>8</v>
      </c>
      <c r="D133" s="71" t="s">
        <v>479</v>
      </c>
      <c r="E133" s="71" t="s">
        <v>421</v>
      </c>
      <c r="F133" s="71" t="s">
        <v>421</v>
      </c>
      <c r="G133" s="71" t="s">
        <v>422</v>
      </c>
      <c r="H133" s="72">
        <v>23642</v>
      </c>
      <c r="I133" s="73">
        <v>13642</v>
      </c>
      <c r="J133" s="72">
        <v>23642</v>
      </c>
      <c r="K133" s="72">
        <v>15850</v>
      </c>
      <c r="L133" s="72">
        <v>10000</v>
      </c>
      <c r="M133" s="72">
        <v>0</v>
      </c>
      <c r="N133" s="72">
        <v>13642</v>
      </c>
      <c r="O133" s="72">
        <v>0</v>
      </c>
      <c r="P133" s="72">
        <v>10000</v>
      </c>
      <c r="Q133" s="72">
        <v>0</v>
      </c>
    </row>
    <row r="134" spans="1:18" outlineLevel="1">
      <c r="A134" s="71" t="s">
        <v>54</v>
      </c>
      <c r="B134" s="71" t="s">
        <v>116</v>
      </c>
      <c r="C134" s="71" t="s">
        <v>174</v>
      </c>
      <c r="D134" s="71" t="s">
        <v>420</v>
      </c>
      <c r="E134" s="71" t="s">
        <v>421</v>
      </c>
      <c r="F134" s="71" t="s">
        <v>421</v>
      </c>
      <c r="G134" s="71" t="s">
        <v>422</v>
      </c>
      <c r="H134" s="72">
        <v>90000</v>
      </c>
      <c r="I134" s="73">
        <v>4870</v>
      </c>
      <c r="J134" s="72">
        <v>90000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85130</v>
      </c>
      <c r="Q134" s="72">
        <v>85130</v>
      </c>
      <c r="R134">
        <f>SUBTOTAL(9,H99:H134)</f>
        <v>5166307.72</v>
      </c>
    </row>
    <row r="135" spans="1:18" ht="12.85" customHeight="1">
      <c r="H135" s="77">
        <f>SUBTOTAL(9,H3:H134)</f>
        <v>145215905.99999994</v>
      </c>
      <c r="I135" s="77">
        <f>SUBTOTAL(9,I3:I134)</f>
        <v>61370915.760000013</v>
      </c>
      <c r="J135" s="77">
        <f>SUBTOTAL(9,J100:J122)</f>
        <v>2481709.4699999997</v>
      </c>
    </row>
    <row r="136" spans="1:18" ht="12.85" customHeight="1">
      <c r="H136" s="70">
        <f>H130+H123+H98</f>
        <v>3549174.72</v>
      </c>
      <c r="I136" s="70">
        <f>I130+I123+I98</f>
        <v>2386853.02</v>
      </c>
    </row>
    <row r="138" spans="1:18" ht="12.85" customHeight="1">
      <c r="H138">
        <v>3548.5</v>
      </c>
    </row>
    <row r="139" spans="1:18" ht="12.85" customHeight="1">
      <c r="H139">
        <v>3549.2</v>
      </c>
    </row>
    <row r="141" spans="1:18" ht="12.85" customHeight="1">
      <c r="H141">
        <f>H139-H138</f>
        <v>0.6999999999998181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Бюджет</vt:lpstr>
      <vt:lpstr>Лист1</vt:lpstr>
      <vt:lpstr>Лист2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Zemlya2</cp:lastModifiedBy>
  <cp:lastPrinted>2020-10-16T11:08:26Z</cp:lastPrinted>
  <dcterms:created xsi:type="dcterms:W3CDTF">2002-03-11T10:22:12Z</dcterms:created>
  <dcterms:modified xsi:type="dcterms:W3CDTF">2020-10-16T11:09:13Z</dcterms:modified>
</cp:coreProperties>
</file>