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615" windowWidth="15450" windowHeight="996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Бюджет!$A$16:$F$19</definedName>
    <definedName name="_xlnm.Print_Area" localSheetId="0">Бюджет!$A$1:$F$182</definedName>
  </definedNames>
  <calcPr calcId="144525"/>
</workbook>
</file>

<file path=xl/calcChain.xml><?xml version="1.0" encoding="utf-8"?>
<calcChain xmlns="http://schemas.openxmlformats.org/spreadsheetml/2006/main">
  <c r="E108" i="3" l="1"/>
  <c r="E106" i="3"/>
  <c r="F108" i="3"/>
  <c r="F176" i="3" l="1"/>
  <c r="F175" i="3" s="1"/>
  <c r="F174" i="3" s="1"/>
  <c r="E176" i="3"/>
  <c r="E175" i="3" s="1"/>
  <c r="E174" i="3" s="1"/>
  <c r="F172" i="3"/>
  <c r="F171" i="3" s="1"/>
  <c r="E172" i="3"/>
  <c r="E171" i="3" s="1"/>
  <c r="F162" i="3"/>
  <c r="F159" i="3"/>
  <c r="E159" i="3"/>
  <c r="F154" i="3"/>
  <c r="E154" i="3"/>
  <c r="F151" i="3"/>
  <c r="E151" i="3"/>
  <c r="F147" i="3"/>
  <c r="E147" i="3"/>
  <c r="F144" i="3"/>
  <c r="E144" i="3"/>
  <c r="F139" i="3"/>
  <c r="E139" i="3"/>
  <c r="F135" i="3"/>
  <c r="E135" i="3"/>
  <c r="F138" i="3" l="1"/>
  <c r="F131" i="3"/>
  <c r="E131" i="3"/>
  <c r="F129" i="3"/>
  <c r="E129" i="3"/>
  <c r="F125" i="3"/>
  <c r="E125" i="3"/>
  <c r="F119" i="3"/>
  <c r="E119" i="3"/>
  <c r="F117" i="3"/>
  <c r="E117" i="3"/>
  <c r="F113" i="3"/>
  <c r="E113" i="3"/>
  <c r="F99" i="3"/>
  <c r="E99" i="3"/>
  <c r="F96" i="3"/>
  <c r="F95" i="3" s="1"/>
  <c r="E96" i="3"/>
  <c r="E95" i="3" s="1"/>
  <c r="F84" i="3"/>
  <c r="E84" i="3"/>
  <c r="F92" i="3"/>
  <c r="E92" i="3"/>
  <c r="F90" i="3"/>
  <c r="E90" i="3"/>
  <c r="F75" i="3"/>
  <c r="F81" i="3"/>
  <c r="E81" i="3"/>
  <c r="F60" i="3" l="1"/>
  <c r="F59" i="3" s="1"/>
  <c r="F58" i="3" s="1"/>
  <c r="E60" i="3"/>
  <c r="F49" i="3"/>
  <c r="E49" i="3"/>
  <c r="F56" i="3"/>
  <c r="E56" i="3"/>
  <c r="F53" i="3" l="1"/>
  <c r="F48" i="3" s="1"/>
  <c r="E53" i="3"/>
  <c r="E48" i="3" s="1"/>
  <c r="F22" i="3"/>
  <c r="E22" i="3"/>
  <c r="F13" i="3"/>
  <c r="E13" i="3"/>
  <c r="F180" i="3" l="1"/>
  <c r="E180" i="3"/>
  <c r="F169" i="3"/>
  <c r="F168" i="3" s="1"/>
  <c r="F167" i="3" s="1"/>
  <c r="E169" i="3"/>
  <c r="E168" i="3" s="1"/>
  <c r="E167" i="3" s="1"/>
  <c r="F165" i="3"/>
  <c r="F164" i="3" s="1"/>
  <c r="F137" i="3" s="1"/>
  <c r="E165" i="3"/>
  <c r="E164" i="3" s="1"/>
  <c r="E162" i="3"/>
  <c r="E138" i="3" s="1"/>
  <c r="F134" i="3"/>
  <c r="F133" i="3" s="1"/>
  <c r="F127" i="3"/>
  <c r="E127" i="3"/>
  <c r="F123" i="3"/>
  <c r="E123" i="3"/>
  <c r="F121" i="3"/>
  <c r="E121" i="3"/>
  <c r="F111" i="3"/>
  <c r="E111" i="3"/>
  <c r="F115" i="3"/>
  <c r="E115" i="3"/>
  <c r="F106" i="3"/>
  <c r="F103" i="3"/>
  <c r="F98" i="3" s="1"/>
  <c r="E103" i="3"/>
  <c r="E98" i="3" s="1"/>
  <c r="F88" i="3"/>
  <c r="F86" i="3"/>
  <c r="E86" i="3"/>
  <c r="E83" i="3" s="1"/>
  <c r="F79" i="3"/>
  <c r="E79" i="3"/>
  <c r="E75" i="3"/>
  <c r="F73" i="3"/>
  <c r="E73" i="3"/>
  <c r="F69" i="3"/>
  <c r="E69" i="3"/>
  <c r="F66" i="3"/>
  <c r="F65" i="3" s="1"/>
  <c r="E66" i="3"/>
  <c r="E65" i="3" s="1"/>
  <c r="E59" i="3"/>
  <c r="E58" i="3" s="1"/>
  <c r="F46" i="3"/>
  <c r="F45" i="3" s="1"/>
  <c r="E46" i="3"/>
  <c r="E45" i="3" s="1"/>
  <c r="F42" i="3"/>
  <c r="E42" i="3"/>
  <c r="F40" i="3"/>
  <c r="E40" i="3"/>
  <c r="F38" i="3"/>
  <c r="E38" i="3"/>
  <c r="F36" i="3"/>
  <c r="E36" i="3"/>
  <c r="F31" i="3"/>
  <c r="E31" i="3"/>
  <c r="F27" i="3"/>
  <c r="E27" i="3"/>
  <c r="F19" i="3"/>
  <c r="E19" i="3"/>
  <c r="F11" i="3"/>
  <c r="E11" i="3"/>
  <c r="E137" i="3" l="1"/>
  <c r="E105" i="3"/>
  <c r="E94" i="3" s="1"/>
  <c r="F105" i="3"/>
  <c r="F94" i="3" s="1"/>
  <c r="F83" i="3"/>
  <c r="E72" i="3"/>
  <c r="E71" i="3" s="1"/>
  <c r="F72" i="3"/>
  <c r="F35" i="3"/>
  <c r="E35" i="3"/>
  <c r="E68" i="3"/>
  <c r="E64" i="3" s="1"/>
  <c r="E134" i="3"/>
  <c r="E133" i="3" s="1"/>
  <c r="F68" i="3"/>
  <c r="F64" i="3" s="1"/>
  <c r="F10" i="3"/>
  <c r="E10" i="3"/>
  <c r="F71" i="3" l="1"/>
  <c r="F9" i="3"/>
  <c r="F182" i="3" s="1"/>
  <c r="E9" i="3"/>
  <c r="E182" i="3" s="1"/>
</calcChain>
</file>

<file path=xl/sharedStrings.xml><?xml version="1.0" encoding="utf-8"?>
<sst xmlns="http://schemas.openxmlformats.org/spreadsheetml/2006/main" count="586" uniqueCount="218">
  <si>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</si>
  <si>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</si>
  <si>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</si>
  <si>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</si>
  <si>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</si>
  <si>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</si>
  <si>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</si>
  <si>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</si>
  <si>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</si>
  <si>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</si>
  <si>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</si>
  <si>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</si>
  <si>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</si>
  <si>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</si>
  <si>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</si>
  <si>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</si>
  <si>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</si>
  <si>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</si>
  <si>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</si>
  <si>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</si>
  <si>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</si>
  <si>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</si>
  <si>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</si>
  <si>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</si>
  <si>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</si>
  <si>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</si>
  <si>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</si>
  <si>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</si>
  <si>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</si>
  <si>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</si>
  <si>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</si>
  <si>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</si>
  <si>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</si>
  <si>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</si>
  <si>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</si>
  <si>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</si>
  <si>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</si>
  <si>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</si>
  <si>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</si>
  <si>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</si>
  <si>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</si>
  <si>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</si>
  <si>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</si>
  <si>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</si>
  <si>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</si>
  <si>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</si>
  <si>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</si>
  <si>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</si>
  <si>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</si>
  <si>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</si>
  <si>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</si>
  <si>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</si>
  <si>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</si>
  <si>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</si>
  <si>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</si>
  <si>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</si>
  <si>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</si>
  <si>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СОЦИАЛЬНАЯ ПОЛИТИКА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</si>
  <si>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</si>
  <si>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</si>
  <si>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</si>
  <si>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</si>
  <si>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</si>
  <si>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</si>
  <si>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</si>
  <si>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</si>
  <si>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</si>
  <si>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</si>
  <si>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</si>
  <si>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</si>
  <si>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</si>
  <si>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</si>
  <si>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</si>
  <si>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</si>
  <si>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</si>
  <si>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</si>
  <si>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</si>
  <si>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</si>
  <si>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</si>
  <si>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</si>
  <si>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</si>
  <si>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</si>
  <si>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</si>
  <si>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</si>
  <si>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</si>
  <si>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</si>
  <si>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</si>
  <si>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</si>
  <si>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</si>
  <si>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</si>
  <si>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</si>
  <si>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</si>
  <si>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</si>
  <si>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</si>
  <si>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</si>
  <si>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</si>
  <si>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</si>
  <si>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</si>
  <si>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Уличное освещение</t>
  </si>
  <si>
    <t>2600142510</t>
  </si>
  <si>
    <t>Мероприятия по охране окружающей среды</t>
  </si>
  <si>
    <t>2600242540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</si>
  <si>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</si>
  <si>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</si>
  <si>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</si>
  <si>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</si>
  <si>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</si>
  <si>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</si>
  <si>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</si>
  <si>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</si>
  <si>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</si>
  <si>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</si>
  <si>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</si>
  <si>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</si>
  <si>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</si>
  <si>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</si>
  <si>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</si>
  <si>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</si>
  <si>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</si>
  <si>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</si>
  <si>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</si>
  <si>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Реализация мероприятий по борьбе с борщевиком Сосновского</t>
  </si>
  <si>
    <t>3020174310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</si>
  <si>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</si>
  <si>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</si>
  <si>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</si>
  <si>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25201S0660</t>
  </si>
  <si>
    <t>113</t>
  </si>
  <si>
    <t>2930172020</t>
  </si>
  <si>
    <t>Прочая закупка товаров, работ и услуг</t>
  </si>
  <si>
    <t>2600142530</t>
  </si>
  <si>
    <t>30101S4660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</si>
  <si>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</si>
  <si>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</si>
  <si>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</si>
  <si>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</si>
  <si>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831</t>
  </si>
  <si>
    <t>Исполнение судебныз актов Российской Федерации и мировых соглашений по возмещению причененного вреда</t>
  </si>
  <si>
    <t>Иные межбюджетные трансферты на исполнение полномочий поселений поутверждению генеральных планов поселения,правил землепользования и застройки</t>
  </si>
  <si>
    <t>2920162550</t>
  </si>
  <si>
    <t>Мероприятия по поддержке развития муниципальной службы</t>
  </si>
  <si>
    <t>Прочая закупка товаров и услуг</t>
  </si>
  <si>
    <t>Оценка недвижимости, признание прав и регулирование отношений по гоударственной и муниципальной собственности</t>
  </si>
  <si>
    <t>НАЦИОНАЛЬНАЯ БЕЗОПАСНОСТЬ И ПРАВООХРАНИТЕЛЬНАЯ ДЕЯТЕЛЬНОСТЬ</t>
  </si>
  <si>
    <t>0300</t>
  </si>
  <si>
    <t>Функционирование органов в сфере национальной безопасности и правоохранительной деятельности</t>
  </si>
  <si>
    <t>0310</t>
  </si>
  <si>
    <t>2930142200</t>
  </si>
  <si>
    <t>Мероприятия по поддержке малого и среднего предпринимательства</t>
  </si>
  <si>
    <t>2930142360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</si>
  <si>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</si>
  <si>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</si>
  <si>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</si>
  <si>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2930142020</t>
  </si>
  <si>
    <t>Специальные расходы</t>
  </si>
  <si>
    <t>Резервные фонды</t>
  </si>
  <si>
    <t>0111</t>
  </si>
  <si>
    <t>Резервный фонд администрации муниципальных образований</t>
  </si>
  <si>
    <t>Резервные средства</t>
  </si>
  <si>
    <t>2930142010</t>
  </si>
  <si>
    <t>122</t>
  </si>
  <si>
    <t>Иные выплаты персоналу государственных (муниципальных) органов, за исключением фонда оплаты труда</t>
  </si>
  <si>
    <t xml:space="preserve">Наименование </t>
  </si>
  <si>
    <t>2000142190</t>
  </si>
  <si>
    <t>2920162580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</si>
  <si>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</si>
  <si>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</si>
  <si>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2930142250</t>
  </si>
  <si>
    <t>Обеспечение пожарной безопасности</t>
  </si>
  <si>
    <t>Мероприятия по згазификации</t>
  </si>
  <si>
    <t>2520142480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</si>
  <si>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</si>
  <si>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</si>
  <si>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</si>
  <si>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112</t>
  </si>
  <si>
    <t>Организация и проведение спортивных мероприятий и спортивных соревнований</t>
  </si>
  <si>
    <t>за 1 квартал 2020 год</t>
  </si>
  <si>
    <t>851</t>
  </si>
  <si>
    <t>Уплата налогов организаций</t>
  </si>
  <si>
    <t>Иные межбюджетные трансферты на исполнение полномочий поселений по организации ритуальных услуг и содержания мест захоронения</t>
  </si>
  <si>
    <t>870</t>
  </si>
  <si>
    <t>2930142110</t>
  </si>
  <si>
    <t>Иные обязательства, осуществоляемые в рамках деятельности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</si>
  <si>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</si>
  <si>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28002S4200</t>
  </si>
  <si>
    <t>Капитальный ремонт и 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</si>
  <si>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</si>
  <si>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</si>
  <si>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25201L5760</t>
  </si>
  <si>
    <t>Обеспечение комплексного развития сельских территорий</t>
  </si>
  <si>
    <t>Проектирование, строительство и реконструкция объектов в целях обустройства сельских населенных пунктов</t>
  </si>
  <si>
    <t>243</t>
  </si>
  <si>
    <t>Прочие мероприятия по благоустройству</t>
  </si>
  <si>
    <t>Закупка товаров, работ, услуг в целях капитального ремонта государственного (муниципального) имущества</t>
  </si>
  <si>
    <t>2600142550</t>
  </si>
  <si>
    <t>Организация и содержание мест захоронения</t>
  </si>
  <si>
    <t>Поддержка развития общественной инфраструктуры муниципального значения</t>
  </si>
  <si>
    <t>26001S4840</t>
  </si>
  <si>
    <t>26002S4790</t>
  </si>
  <si>
    <t>Мероприятия по созданию мест (площадок) накопления твердых коммунальных отходов</t>
  </si>
  <si>
    <t>3010142590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</si>
  <si>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</si>
  <si>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3020142580</t>
  </si>
  <si>
    <t>Осуществление мероприятий по борьбе с борщевиком Сосновского</t>
  </si>
  <si>
    <t>3100242320</t>
  </si>
  <si>
    <t>Мероприятия по формированию современной городской среды</t>
  </si>
  <si>
    <t>31002S4750</t>
  </si>
  <si>
    <t>Реализация мероприятий по благоустройству дворовых территорий муниципальных образований Ленинградской области</t>
  </si>
  <si>
    <t>1003</t>
  </si>
  <si>
    <t>Социальное обеспечение населения</t>
  </si>
  <si>
    <t>24501L0200</t>
  </si>
  <si>
    <t>322</t>
  </si>
  <si>
    <t>Мероприятия подпрограммы "Обеспечение жильем молодых семей</t>
  </si>
  <si>
    <t>Субсидии гражданам на приобретение жилья</t>
  </si>
  <si>
    <t>Уточненный бюджетный план на 2020 год (тыс.руб.)</t>
  </si>
  <si>
    <t>Фактически исполнено на 01.04.2019 г. (тыс.руб.)</t>
  </si>
  <si>
    <t>РАСХОДЫ                                                                                                                                                              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 классификации расходов бюджетов</t>
  </si>
  <si>
    <r>
      <t xml:space="preserve">Утверждено
 Постановлением администрации       
МО Мичуринское сельское 
МО Приозерский муниципальный район   
Ленинградской области 
от 16.04.2020 г. № 71                                                                                </t>
    </r>
    <r>
      <rPr>
        <i/>
        <sz val="9"/>
        <rFont val="Times New Roman"/>
        <family val="1"/>
        <charset val="204"/>
      </rPr>
      <t>Приложение № 6</t>
    </r>
    <r>
      <rPr>
        <sz val="9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</si>
</sst>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_р_._-;\-* #,##0.0_р_._-;_-* &quot;-&quot;?_р_._-;_-@_-"/>
    <numFmt numFmtId="166" formatCode="#,##0.0_ ;\-#,##0.0\ "/>
  </numFmts>
  <fonts count="13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/>
    <xf numFmtId="0" fontId="7" fillId="0" borderId="0" xfId="0" applyFont="1" applyFill="1"/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4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49" fontId="3" fillId="3" borderId="1" xfId="1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/>
    </xf>
    <xf numFmtId="166" fontId="10" fillId="0" borderId="1" xfId="0" applyNumberFormat="1" applyFont="1" applyFill="1" applyBorder="1" applyAlignment="1" applyProtection="1">
      <alignment horizontal="right"/>
    </xf>
    <xf numFmtId="0" fontId="11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right" vertical="distributed" wrapText="1"/>
    </xf>
    <xf numFmtId="164" fontId="9" fillId="0" borderId="0" xfId="0" applyNumberFormat="1" applyFont="1" applyFill="1" applyAlignment="1">
      <alignment horizontal="right" vertical="distributed"/>
    </xf>
    <xf numFmtId="0" fontId="6" fillId="0" borderId="0" xfId="0" applyNumberFormat="1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82"/>
  <sheetViews>
    <sheetView showGridLines="0" tabSelected="1" zoomScale="130" zoomScaleNormal="130" workbookViewId="0">
      <selection activeCell="B1" sqref="B1:F1"/>
    </sheetView>
  </sheetViews>
  <sheetFormatPr defaultColWidth="9.140625" defaultRowHeight="12.75" customHeight="1" outlineLevelRow="7" x14ac:dyDescent="0.2"/>
  <cols>
    <col min="1" max="1" width="53" style="3" customWidth="1"/>
    <col min="2" max="2" width="5.7109375" style="3" customWidth="1"/>
    <col min="3" max="3" width="10.28515625" style="3" customWidth="1"/>
    <col min="4" max="4" width="5.28515625" style="3" customWidth="1"/>
    <col min="5" max="5" width="10.42578125" style="3" customWidth="1"/>
    <col min="6" max="6" width="10.85546875" style="3" customWidth="1"/>
    <col min="7" max="16384" width="9.140625" style="3"/>
  </cols>
  <sheetData>
    <row r="1" spans="1:8" ht="90" customHeight="1" x14ac:dyDescent="0.2">
      <c r="B1" s="27" t="s">
        <v>217</v>
      </c>
      <c r="C1" s="28"/>
      <c r="D1" s="28"/>
      <c r="E1" s="28"/>
      <c r="F1" s="28"/>
    </row>
    <row r="2" spans="1:8" ht="6" customHeight="1" x14ac:dyDescent="0.2">
      <c r="A2" s="4"/>
      <c r="B2" s="4"/>
      <c r="C2" s="5"/>
      <c r="D2" s="5"/>
      <c r="E2" s="6"/>
    </row>
    <row r="3" spans="1:8" ht="12.75" hidden="1" customHeight="1" x14ac:dyDescent="0.2">
      <c r="A3" s="7"/>
      <c r="B3" s="7"/>
      <c r="C3" s="7"/>
      <c r="D3" s="7"/>
      <c r="E3" s="7"/>
    </row>
    <row r="4" spans="1:8" ht="94.5" customHeight="1" x14ac:dyDescent="0.2">
      <c r="A4" s="29" t="s">
        <v>216</v>
      </c>
      <c r="B4" s="29"/>
      <c r="C4" s="29"/>
      <c r="D4" s="29"/>
      <c r="E4" s="29"/>
      <c r="F4" s="29"/>
    </row>
    <row r="5" spans="1:8" ht="15" customHeight="1" x14ac:dyDescent="0.2">
      <c r="A5" s="26" t="s">
        <v>176</v>
      </c>
      <c r="B5" s="26"/>
      <c r="C5" s="26"/>
      <c r="D5" s="26"/>
      <c r="E5" s="26"/>
    </row>
    <row r="6" spans="1:8" ht="12.75" hidden="1" customHeight="1" x14ac:dyDescent="0.2"/>
    <row r="7" spans="1:8" ht="9" customHeight="1" x14ac:dyDescent="0.2">
      <c r="A7" s="8"/>
      <c r="B7" s="8"/>
      <c r="C7" s="8"/>
      <c r="D7" s="8"/>
      <c r="E7" s="8"/>
      <c r="F7" s="25" t="s">
        <v>0</v>
      </c>
      <c r="G7" s="9"/>
      <c r="H7" s="9"/>
    </row>
    <row r="8" spans="1:8" ht="45.75" customHeight="1" x14ac:dyDescent="0.2">
      <c r="A8" s="10" t="s">
        <v>162</v>
      </c>
      <c r="B8" s="10" t="s">
        <v>1</v>
      </c>
      <c r="C8" s="10" t="s">
        <v>2</v>
      </c>
      <c r="D8" s="10" t="s">
        <v>3</v>
      </c>
      <c r="E8" s="10" t="s">
        <v>214</v>
      </c>
      <c r="F8" s="10" t="s">
        <v>215</v>
      </c>
    </row>
    <row r="9" spans="1:8" ht="18" customHeight="1" x14ac:dyDescent="0.2">
      <c r="A9" s="11" t="s">
        <v>5</v>
      </c>
      <c r="B9" s="10" t="s">
        <v>4</v>
      </c>
      <c r="C9" s="10"/>
      <c r="D9" s="10"/>
      <c r="E9" s="16">
        <f>E10+E35+E42+E45+E48</f>
        <v>6512.9</v>
      </c>
      <c r="F9" s="16">
        <f>F10+F35+F42+F45+F48</f>
        <v>1246.8000000000002</v>
      </c>
    </row>
    <row r="10" spans="1:8" ht="31.5" x14ac:dyDescent="0.2">
      <c r="A10" s="11" t="s">
        <v>7</v>
      </c>
      <c r="B10" s="10" t="s">
        <v>6</v>
      </c>
      <c r="C10" s="10"/>
      <c r="D10" s="10"/>
      <c r="E10" s="16">
        <f>+E13+E19+E22+E27+E31+E11+E29+E33</f>
        <v>5842.7</v>
      </c>
      <c r="F10" s="16">
        <f>F13+F19+F22+F27+F31+F11+F29+F34</f>
        <v>1109.4000000000001</v>
      </c>
      <c r="G10" s="13"/>
    </row>
    <row r="11" spans="1:8" ht="12.75" customHeight="1" outlineLevel="1" x14ac:dyDescent="0.2">
      <c r="A11" s="1" t="s">
        <v>140</v>
      </c>
      <c r="B11" s="2" t="s">
        <v>6</v>
      </c>
      <c r="C11" s="2" t="s">
        <v>163</v>
      </c>
      <c r="D11" s="2"/>
      <c r="E11" s="17">
        <f>E12</f>
        <v>50</v>
      </c>
      <c r="F11" s="17">
        <f>F12</f>
        <v>0</v>
      </c>
    </row>
    <row r="12" spans="1:8" ht="12.75" customHeight="1" outlineLevel="1" x14ac:dyDescent="0.2">
      <c r="A12" s="1" t="s">
        <v>129</v>
      </c>
      <c r="B12" s="2" t="s">
        <v>6</v>
      </c>
      <c r="C12" s="2" t="s">
        <v>163</v>
      </c>
      <c r="D12" s="2" t="s">
        <v>8</v>
      </c>
      <c r="E12" s="17">
        <v>50</v>
      </c>
      <c r="F12" s="17">
        <v>0</v>
      </c>
    </row>
    <row r="13" spans="1:8" ht="22.5" outlineLevel="1" x14ac:dyDescent="0.2">
      <c r="A13" s="1" t="s">
        <v>58</v>
      </c>
      <c r="B13" s="2" t="s">
        <v>6</v>
      </c>
      <c r="C13" s="2" t="s">
        <v>59</v>
      </c>
      <c r="D13" s="2"/>
      <c r="E13" s="17">
        <f>SUM(E14:E18)</f>
        <v>4475.6000000000004</v>
      </c>
      <c r="F13" s="17">
        <f>SUM(F14:F18)</f>
        <v>913.1</v>
      </c>
    </row>
    <row r="14" spans="1:8" outlineLevel="7" x14ac:dyDescent="0.2">
      <c r="A14" s="1" t="s">
        <v>60</v>
      </c>
      <c r="B14" s="2" t="s">
        <v>6</v>
      </c>
      <c r="C14" s="2" t="s">
        <v>59</v>
      </c>
      <c r="D14" s="2" t="s">
        <v>10</v>
      </c>
      <c r="E14" s="17">
        <v>2579.8000000000002</v>
      </c>
      <c r="F14" s="17">
        <v>524.20000000000005</v>
      </c>
    </row>
    <row r="15" spans="1:8" ht="33.75" outlineLevel="3" x14ac:dyDescent="0.2">
      <c r="A15" s="1" t="s">
        <v>61</v>
      </c>
      <c r="B15" s="2" t="s">
        <v>6</v>
      </c>
      <c r="C15" s="2" t="s">
        <v>59</v>
      </c>
      <c r="D15" s="2" t="s">
        <v>62</v>
      </c>
      <c r="E15" s="17">
        <v>877.2</v>
      </c>
      <c r="F15" s="17">
        <v>144.80000000000001</v>
      </c>
    </row>
    <row r="16" spans="1:8" ht="12.75" customHeight="1" outlineLevel="4" x14ac:dyDescent="0.2">
      <c r="A16" s="1" t="s">
        <v>129</v>
      </c>
      <c r="B16" s="2" t="s">
        <v>6</v>
      </c>
      <c r="C16" s="2" t="s">
        <v>59</v>
      </c>
      <c r="D16" s="2" t="s">
        <v>8</v>
      </c>
      <c r="E16" s="17">
        <v>1008</v>
      </c>
      <c r="F16" s="17">
        <v>244.1</v>
      </c>
    </row>
    <row r="17" spans="1:8" ht="12.75" customHeight="1" outlineLevel="4" x14ac:dyDescent="0.2">
      <c r="A17" s="1" t="s">
        <v>178</v>
      </c>
      <c r="B17" s="2" t="s">
        <v>6</v>
      </c>
      <c r="C17" s="2" t="s">
        <v>59</v>
      </c>
      <c r="D17" s="2" t="s">
        <v>177</v>
      </c>
      <c r="E17" s="17">
        <v>0.6</v>
      </c>
      <c r="F17" s="17">
        <v>0</v>
      </c>
      <c r="G17" s="18"/>
    </row>
    <row r="18" spans="1:8" ht="12.75" customHeight="1" outlineLevel="4" x14ac:dyDescent="0.2">
      <c r="A18" s="1" t="s">
        <v>32</v>
      </c>
      <c r="B18" s="2" t="s">
        <v>6</v>
      </c>
      <c r="C18" s="2" t="s">
        <v>59</v>
      </c>
      <c r="D18" s="2" t="s">
        <v>31</v>
      </c>
      <c r="E18" s="17">
        <v>10</v>
      </c>
      <c r="F18" s="17">
        <v>0</v>
      </c>
    </row>
    <row r="19" spans="1:8" ht="22.5" outlineLevel="5" x14ac:dyDescent="0.2">
      <c r="A19" s="1" t="s">
        <v>63</v>
      </c>
      <c r="B19" s="2" t="s">
        <v>6</v>
      </c>
      <c r="C19" s="2" t="s">
        <v>64</v>
      </c>
      <c r="D19" s="2"/>
      <c r="E19" s="17">
        <f>E20+E21</f>
        <v>512.19999999999993</v>
      </c>
      <c r="F19" s="17">
        <f>F20+F21</f>
        <v>95</v>
      </c>
    </row>
    <row r="20" spans="1:8" outlineLevel="7" x14ac:dyDescent="0.2">
      <c r="A20" s="1" t="s">
        <v>60</v>
      </c>
      <c r="B20" s="2" t="s">
        <v>6</v>
      </c>
      <c r="C20" s="2" t="s">
        <v>64</v>
      </c>
      <c r="D20" s="2" t="s">
        <v>10</v>
      </c>
      <c r="E20" s="17">
        <v>393.4</v>
      </c>
      <c r="F20" s="17">
        <v>75.3</v>
      </c>
    </row>
    <row r="21" spans="1:8" ht="33.75" outlineLevel="7" x14ac:dyDescent="0.2">
      <c r="A21" s="1" t="s">
        <v>61</v>
      </c>
      <c r="B21" s="2" t="s">
        <v>6</v>
      </c>
      <c r="C21" s="2" t="s">
        <v>64</v>
      </c>
      <c r="D21" s="2" t="s">
        <v>62</v>
      </c>
      <c r="E21" s="17">
        <v>118.8</v>
      </c>
      <c r="F21" s="17">
        <v>19.7</v>
      </c>
    </row>
    <row r="22" spans="1:8" ht="13.5" customHeight="1" outlineLevel="5" x14ac:dyDescent="0.2">
      <c r="A22" s="1" t="s">
        <v>65</v>
      </c>
      <c r="B22" s="2" t="s">
        <v>6</v>
      </c>
      <c r="C22" s="2" t="s">
        <v>66</v>
      </c>
      <c r="D22" s="2"/>
      <c r="E22" s="17">
        <f>SUM(E23:E26)</f>
        <v>796.9</v>
      </c>
      <c r="F22" s="17">
        <f>SUM(F23:F26)</f>
        <v>93.300000000000011</v>
      </c>
    </row>
    <row r="23" spans="1:8" outlineLevel="7" x14ac:dyDescent="0.2">
      <c r="A23" s="1" t="s">
        <v>60</v>
      </c>
      <c r="B23" s="2" t="s">
        <v>6</v>
      </c>
      <c r="C23" s="2" t="s">
        <v>66</v>
      </c>
      <c r="D23" s="2" t="s">
        <v>10</v>
      </c>
      <c r="E23" s="17">
        <v>612</v>
      </c>
      <c r="F23" s="17">
        <v>71.7</v>
      </c>
    </row>
    <row r="24" spans="1:8" ht="33.75" outlineLevel="5" collapsed="1" x14ac:dyDescent="0.2">
      <c r="A24" s="1" t="s">
        <v>61</v>
      </c>
      <c r="B24" s="2" t="s">
        <v>6</v>
      </c>
      <c r="C24" s="2" t="s">
        <v>66</v>
      </c>
      <c r="D24" s="2" t="s">
        <v>62</v>
      </c>
      <c r="E24" s="17">
        <v>184.9</v>
      </c>
      <c r="F24" s="17">
        <v>21.6</v>
      </c>
      <c r="H24" s="13"/>
    </row>
    <row r="25" spans="1:8" hidden="1" outlineLevel="7" x14ac:dyDescent="0.2">
      <c r="A25" s="20"/>
      <c r="B25" s="2" t="s">
        <v>6</v>
      </c>
      <c r="C25" s="2" t="s">
        <v>66</v>
      </c>
      <c r="D25" s="2" t="s">
        <v>160</v>
      </c>
      <c r="E25" s="17"/>
      <c r="F25" s="17"/>
    </row>
    <row r="26" spans="1:8" ht="22.5" hidden="1" outlineLevel="7" x14ac:dyDescent="0.2">
      <c r="A26" s="20" t="s">
        <v>137</v>
      </c>
      <c r="B26" s="2" t="s">
        <v>6</v>
      </c>
      <c r="C26" s="2" t="s">
        <v>66</v>
      </c>
      <c r="D26" s="2" t="s">
        <v>136</v>
      </c>
      <c r="E26" s="17"/>
      <c r="F26" s="17"/>
    </row>
    <row r="27" spans="1:8" ht="35.25" customHeight="1" outlineLevel="5" x14ac:dyDescent="0.2">
      <c r="A27" s="1" t="s">
        <v>67</v>
      </c>
      <c r="B27" s="2" t="s">
        <v>6</v>
      </c>
      <c r="C27" s="2" t="s">
        <v>68</v>
      </c>
      <c r="D27" s="2"/>
      <c r="E27" s="17">
        <f>E28</f>
        <v>4</v>
      </c>
      <c r="F27" s="17">
        <f>F28</f>
        <v>4</v>
      </c>
    </row>
    <row r="28" spans="1:8" outlineLevel="5" collapsed="1" x14ac:dyDescent="0.2">
      <c r="A28" s="1" t="s">
        <v>12</v>
      </c>
      <c r="B28" s="2" t="s">
        <v>6</v>
      </c>
      <c r="C28" s="2" t="s">
        <v>68</v>
      </c>
      <c r="D28" s="2" t="s">
        <v>11</v>
      </c>
      <c r="E28" s="17">
        <v>4</v>
      </c>
      <c r="F28" s="17">
        <v>4</v>
      </c>
    </row>
    <row r="29" spans="1:8" ht="33.75" hidden="1" outlineLevel="7" x14ac:dyDescent="0.2">
      <c r="A29" s="20" t="s">
        <v>138</v>
      </c>
      <c r="B29" s="2" t="s">
        <v>6</v>
      </c>
      <c r="C29" s="2" t="s">
        <v>139</v>
      </c>
      <c r="D29" s="2"/>
      <c r="E29" s="17"/>
      <c r="F29" s="17"/>
    </row>
    <row r="30" spans="1:8" hidden="1" outlineLevel="5" x14ac:dyDescent="0.2">
      <c r="A30" s="20" t="s">
        <v>12</v>
      </c>
      <c r="B30" s="2" t="s">
        <v>6</v>
      </c>
      <c r="C30" s="2" t="s">
        <v>139</v>
      </c>
      <c r="D30" s="2" t="s">
        <v>11</v>
      </c>
      <c r="E30" s="17"/>
      <c r="F30" s="17"/>
    </row>
    <row r="31" spans="1:8" ht="22.5" outlineLevel="5" x14ac:dyDescent="0.2">
      <c r="A31" s="1" t="s">
        <v>69</v>
      </c>
      <c r="B31" s="2" t="s">
        <v>6</v>
      </c>
      <c r="C31" s="2" t="s">
        <v>70</v>
      </c>
      <c r="D31" s="2"/>
      <c r="E31" s="17">
        <f>E32</f>
        <v>3</v>
      </c>
      <c r="F31" s="17">
        <f>F32</f>
        <v>3</v>
      </c>
    </row>
    <row r="32" spans="1:8" outlineLevel="5" x14ac:dyDescent="0.2">
      <c r="A32" s="1" t="s">
        <v>12</v>
      </c>
      <c r="B32" s="2" t="s">
        <v>6</v>
      </c>
      <c r="C32" s="2" t="s">
        <v>70</v>
      </c>
      <c r="D32" s="2" t="s">
        <v>11</v>
      </c>
      <c r="E32" s="17">
        <v>3</v>
      </c>
      <c r="F32" s="17">
        <v>3</v>
      </c>
    </row>
    <row r="33" spans="1:6" ht="21.75" customHeight="1" outlineLevel="7" x14ac:dyDescent="0.2">
      <c r="A33" s="1" t="s">
        <v>179</v>
      </c>
      <c r="B33" s="2" t="s">
        <v>6</v>
      </c>
      <c r="C33" s="2" t="s">
        <v>164</v>
      </c>
      <c r="D33" s="2"/>
      <c r="E33" s="17">
        <v>1</v>
      </c>
      <c r="F33" s="17">
        <v>1</v>
      </c>
    </row>
    <row r="34" spans="1:6" outlineLevel="5" x14ac:dyDescent="0.2">
      <c r="A34" s="1" t="s">
        <v>12</v>
      </c>
      <c r="B34" s="2" t="s">
        <v>6</v>
      </c>
      <c r="C34" s="2" t="s">
        <v>164</v>
      </c>
      <c r="D34" s="2" t="s">
        <v>11</v>
      </c>
      <c r="E34" s="17">
        <v>1</v>
      </c>
      <c r="F34" s="17">
        <v>1</v>
      </c>
    </row>
    <row r="35" spans="1:6" ht="21" customHeight="1" outlineLevel="7" x14ac:dyDescent="0.2">
      <c r="A35" s="11" t="s">
        <v>14</v>
      </c>
      <c r="B35" s="10" t="s">
        <v>13</v>
      </c>
      <c r="C35" s="10"/>
      <c r="D35" s="10"/>
      <c r="E35" s="16">
        <f>E36+E38+E40</f>
        <v>423.3</v>
      </c>
      <c r="F35" s="16">
        <f>F36+F38+F40</f>
        <v>111.50000000000001</v>
      </c>
    </row>
    <row r="36" spans="1:6" ht="22.5" outlineLevel="1" x14ac:dyDescent="0.2">
      <c r="A36" s="1" t="s">
        <v>71</v>
      </c>
      <c r="B36" s="2" t="s">
        <v>13</v>
      </c>
      <c r="C36" s="2" t="s">
        <v>72</v>
      </c>
      <c r="D36" s="2"/>
      <c r="E36" s="17">
        <f>E37</f>
        <v>22.8</v>
      </c>
      <c r="F36" s="17">
        <f>F37</f>
        <v>11.4</v>
      </c>
    </row>
    <row r="37" spans="1:6" outlineLevel="3" x14ac:dyDescent="0.2">
      <c r="A37" s="1" t="s">
        <v>12</v>
      </c>
      <c r="B37" s="2" t="s">
        <v>13</v>
      </c>
      <c r="C37" s="2" t="s">
        <v>72</v>
      </c>
      <c r="D37" s="2" t="s">
        <v>11</v>
      </c>
      <c r="E37" s="17">
        <v>22.8</v>
      </c>
      <c r="F37" s="17">
        <v>11.4</v>
      </c>
    </row>
    <row r="38" spans="1:6" ht="22.5" outlineLevel="4" x14ac:dyDescent="0.2">
      <c r="A38" s="1" t="s">
        <v>73</v>
      </c>
      <c r="B38" s="2" t="s">
        <v>13</v>
      </c>
      <c r="C38" s="2" t="s">
        <v>74</v>
      </c>
      <c r="D38" s="2"/>
      <c r="E38" s="17">
        <f>E39</f>
        <v>355.7</v>
      </c>
      <c r="F38" s="17">
        <f>F39</f>
        <v>88.9</v>
      </c>
    </row>
    <row r="39" spans="1:6" outlineLevel="5" x14ac:dyDescent="0.2">
      <c r="A39" s="1" t="s">
        <v>12</v>
      </c>
      <c r="B39" s="2" t="s">
        <v>13</v>
      </c>
      <c r="C39" s="2" t="s">
        <v>74</v>
      </c>
      <c r="D39" s="2" t="s">
        <v>11</v>
      </c>
      <c r="E39" s="17">
        <v>355.7</v>
      </c>
      <c r="F39" s="17">
        <v>88.9</v>
      </c>
    </row>
    <row r="40" spans="1:6" ht="22.5" outlineLevel="7" x14ac:dyDescent="0.2">
      <c r="A40" s="1" t="s">
        <v>117</v>
      </c>
      <c r="B40" s="2" t="s">
        <v>13</v>
      </c>
      <c r="C40" s="2" t="s">
        <v>118</v>
      </c>
      <c r="D40" s="2"/>
      <c r="E40" s="17">
        <f>E41</f>
        <v>44.8</v>
      </c>
      <c r="F40" s="17">
        <f>F41</f>
        <v>11.2</v>
      </c>
    </row>
    <row r="41" spans="1:6" outlineLevel="5" x14ac:dyDescent="0.2">
      <c r="A41" s="1" t="s">
        <v>12</v>
      </c>
      <c r="B41" s="2" t="s">
        <v>13</v>
      </c>
      <c r="C41" s="2" t="s">
        <v>118</v>
      </c>
      <c r="D41" s="2" t="s">
        <v>11</v>
      </c>
      <c r="E41" s="17">
        <v>44.8</v>
      </c>
      <c r="F41" s="17">
        <v>11.2</v>
      </c>
    </row>
    <row r="42" spans="1:6" hidden="1" outlineLevel="5" x14ac:dyDescent="0.2">
      <c r="A42" s="21" t="s">
        <v>150</v>
      </c>
      <c r="B42" s="10" t="s">
        <v>151</v>
      </c>
      <c r="C42" s="2"/>
      <c r="D42" s="2"/>
      <c r="E42" s="16">
        <f>E43</f>
        <v>0</v>
      </c>
      <c r="F42" s="16">
        <f>F43</f>
        <v>0</v>
      </c>
    </row>
    <row r="43" spans="1:6" ht="22.5" hidden="1" outlineLevel="5" x14ac:dyDescent="0.2">
      <c r="A43" s="19" t="s">
        <v>152</v>
      </c>
      <c r="B43" s="2" t="s">
        <v>151</v>
      </c>
      <c r="C43" s="2" t="s">
        <v>153</v>
      </c>
      <c r="D43" s="2"/>
      <c r="E43" s="17"/>
      <c r="F43" s="17"/>
    </row>
    <row r="44" spans="1:6" hidden="1" outlineLevel="5" x14ac:dyDescent="0.2">
      <c r="A44" s="19" t="s">
        <v>154</v>
      </c>
      <c r="B44" s="2" t="s">
        <v>151</v>
      </c>
      <c r="C44" s="2" t="s">
        <v>153</v>
      </c>
      <c r="D44" s="2" t="s">
        <v>180</v>
      </c>
      <c r="E44" s="17"/>
      <c r="F44" s="17"/>
    </row>
    <row r="45" spans="1:6" outlineLevel="5" x14ac:dyDescent="0.2">
      <c r="A45" s="11" t="s">
        <v>155</v>
      </c>
      <c r="B45" s="10" t="s">
        <v>156</v>
      </c>
      <c r="C45" s="10"/>
      <c r="D45" s="10"/>
      <c r="E45" s="16">
        <f>E46</f>
        <v>30</v>
      </c>
      <c r="F45" s="16">
        <f>F46</f>
        <v>0</v>
      </c>
    </row>
    <row r="46" spans="1:6" outlineLevel="5" x14ac:dyDescent="0.2">
      <c r="A46" s="1" t="s">
        <v>157</v>
      </c>
      <c r="B46" s="2" t="s">
        <v>156</v>
      </c>
      <c r="C46" s="2" t="s">
        <v>159</v>
      </c>
      <c r="D46" s="2"/>
      <c r="E46" s="17">
        <f>E47</f>
        <v>30</v>
      </c>
      <c r="F46" s="17">
        <f>F47</f>
        <v>0</v>
      </c>
    </row>
    <row r="47" spans="1:6" outlineLevel="5" x14ac:dyDescent="0.2">
      <c r="A47" s="1" t="s">
        <v>158</v>
      </c>
      <c r="B47" s="2" t="s">
        <v>156</v>
      </c>
      <c r="C47" s="2" t="s">
        <v>159</v>
      </c>
      <c r="D47" s="2" t="s">
        <v>180</v>
      </c>
      <c r="E47" s="17">
        <v>30</v>
      </c>
      <c r="F47" s="17">
        <v>0</v>
      </c>
    </row>
    <row r="48" spans="1:6" outlineLevel="4" x14ac:dyDescent="0.2">
      <c r="A48" s="11" t="s">
        <v>16</v>
      </c>
      <c r="B48" s="10" t="s">
        <v>15</v>
      </c>
      <c r="C48" s="10"/>
      <c r="D48" s="10"/>
      <c r="E48" s="16">
        <f>E49+E51++E53+E56</f>
        <v>216.9</v>
      </c>
      <c r="F48" s="16">
        <f>F49+F51++F53+F56</f>
        <v>25.9</v>
      </c>
    </row>
    <row r="49" spans="1:6" ht="22.5" outlineLevel="5" x14ac:dyDescent="0.2">
      <c r="A49" s="1" t="s">
        <v>75</v>
      </c>
      <c r="B49" s="2" t="s">
        <v>15</v>
      </c>
      <c r="C49" s="2" t="s">
        <v>76</v>
      </c>
      <c r="D49" s="2"/>
      <c r="E49" s="17">
        <f>E50</f>
        <v>3.5</v>
      </c>
      <c r="F49" s="17">
        <f>F50</f>
        <v>0</v>
      </c>
    </row>
    <row r="50" spans="1:6" outlineLevel="3" collapsed="1" x14ac:dyDescent="0.2">
      <c r="A50" s="1" t="s">
        <v>129</v>
      </c>
      <c r="B50" s="2" t="s">
        <v>15</v>
      </c>
      <c r="C50" s="2" t="s">
        <v>76</v>
      </c>
      <c r="D50" s="2" t="s">
        <v>8</v>
      </c>
      <c r="E50" s="17">
        <v>3.5</v>
      </c>
      <c r="F50" s="17">
        <v>0</v>
      </c>
    </row>
    <row r="51" spans="1:6" ht="22.5" hidden="1" outlineLevel="4" x14ac:dyDescent="0.2">
      <c r="A51" s="19" t="s">
        <v>142</v>
      </c>
      <c r="B51" s="2" t="s">
        <v>15</v>
      </c>
      <c r="C51" s="2" t="s">
        <v>77</v>
      </c>
      <c r="D51" s="2"/>
      <c r="E51" s="17"/>
      <c r="F51" s="17"/>
    </row>
    <row r="52" spans="1:6" hidden="1" outlineLevel="5" x14ac:dyDescent="0.2">
      <c r="A52" s="19" t="s">
        <v>129</v>
      </c>
      <c r="B52" s="2" t="s">
        <v>15</v>
      </c>
      <c r="C52" s="2" t="s">
        <v>77</v>
      </c>
      <c r="D52" s="2" t="s">
        <v>8</v>
      </c>
      <c r="E52" s="17"/>
      <c r="F52" s="17"/>
    </row>
    <row r="53" spans="1:6" outlineLevel="5" x14ac:dyDescent="0.2">
      <c r="A53" s="1" t="s">
        <v>78</v>
      </c>
      <c r="B53" s="2" t="s">
        <v>15</v>
      </c>
      <c r="C53" s="2" t="s">
        <v>79</v>
      </c>
      <c r="D53" s="2"/>
      <c r="E53" s="17">
        <f>E54+E55</f>
        <v>8</v>
      </c>
      <c r="F53" s="17">
        <f>F54+F55</f>
        <v>0</v>
      </c>
    </row>
    <row r="54" spans="1:6" outlineLevel="5" x14ac:dyDescent="0.2">
      <c r="A54" s="1" t="s">
        <v>129</v>
      </c>
      <c r="B54" s="2" t="s">
        <v>15</v>
      </c>
      <c r="C54" s="2" t="s">
        <v>79</v>
      </c>
      <c r="D54" s="2" t="s">
        <v>8</v>
      </c>
      <c r="E54" s="17">
        <v>3</v>
      </c>
      <c r="F54" s="17">
        <v>0</v>
      </c>
    </row>
    <row r="55" spans="1:6" outlineLevel="7" x14ac:dyDescent="0.2">
      <c r="A55" s="1" t="s">
        <v>32</v>
      </c>
      <c r="B55" s="2" t="s">
        <v>15</v>
      </c>
      <c r="C55" s="2" t="s">
        <v>79</v>
      </c>
      <c r="D55" s="2" t="s">
        <v>31</v>
      </c>
      <c r="E55" s="17">
        <v>5</v>
      </c>
      <c r="F55" s="17">
        <v>0</v>
      </c>
    </row>
    <row r="56" spans="1:6" ht="22.5" outlineLevel="7" x14ac:dyDescent="0.2">
      <c r="A56" s="1" t="s">
        <v>182</v>
      </c>
      <c r="B56" s="2" t="s">
        <v>15</v>
      </c>
      <c r="C56" s="2" t="s">
        <v>181</v>
      </c>
      <c r="D56" s="2"/>
      <c r="E56" s="17">
        <f>E57</f>
        <v>205.4</v>
      </c>
      <c r="F56" s="17">
        <f>F57</f>
        <v>25.9</v>
      </c>
    </row>
    <row r="57" spans="1:6" outlineLevel="7" x14ac:dyDescent="0.2">
      <c r="A57" s="1" t="s">
        <v>129</v>
      </c>
      <c r="B57" s="2" t="s">
        <v>15</v>
      </c>
      <c r="C57" s="2" t="s">
        <v>181</v>
      </c>
      <c r="D57" s="2" t="s">
        <v>8</v>
      </c>
      <c r="E57" s="17">
        <v>205.4</v>
      </c>
      <c r="F57" s="17">
        <v>25.9</v>
      </c>
    </row>
    <row r="58" spans="1:6" outlineLevel="7" x14ac:dyDescent="0.2">
      <c r="A58" s="11" t="s">
        <v>18</v>
      </c>
      <c r="B58" s="10" t="s">
        <v>17</v>
      </c>
      <c r="C58" s="10"/>
      <c r="D58" s="10"/>
      <c r="E58" s="16">
        <f>E59</f>
        <v>140.30000000000001</v>
      </c>
      <c r="F58" s="16">
        <f>F59</f>
        <v>23.4</v>
      </c>
    </row>
    <row r="59" spans="1:6" outlineLevel="7" x14ac:dyDescent="0.2">
      <c r="A59" s="11" t="s">
        <v>20</v>
      </c>
      <c r="B59" s="10" t="s">
        <v>19</v>
      </c>
      <c r="C59" s="10"/>
      <c r="D59" s="10"/>
      <c r="E59" s="16">
        <f>E60</f>
        <v>140.30000000000001</v>
      </c>
      <c r="F59" s="16">
        <f>F60</f>
        <v>23.4</v>
      </c>
    </row>
    <row r="60" spans="1:6" s="12" customFormat="1" ht="22.5" outlineLevel="4" x14ac:dyDescent="0.2">
      <c r="A60" s="1" t="s">
        <v>80</v>
      </c>
      <c r="B60" s="10" t="s">
        <v>19</v>
      </c>
      <c r="C60" s="2" t="s">
        <v>81</v>
      </c>
      <c r="D60" s="2"/>
      <c r="E60" s="17">
        <f>E61+E62+E63</f>
        <v>140.30000000000001</v>
      </c>
      <c r="F60" s="17">
        <f>F61+F62+F63</f>
        <v>23.4</v>
      </c>
    </row>
    <row r="61" spans="1:6" outlineLevel="5" x14ac:dyDescent="0.2">
      <c r="A61" s="1" t="s">
        <v>60</v>
      </c>
      <c r="B61" s="2" t="s">
        <v>19</v>
      </c>
      <c r="C61" s="2" t="s">
        <v>81</v>
      </c>
      <c r="D61" s="2" t="s">
        <v>10</v>
      </c>
      <c r="E61" s="17">
        <v>107.8</v>
      </c>
      <c r="F61" s="17">
        <v>18</v>
      </c>
    </row>
    <row r="62" spans="1:6" ht="31.5" customHeight="1" outlineLevel="7" x14ac:dyDescent="0.2">
      <c r="A62" s="1" t="s">
        <v>61</v>
      </c>
      <c r="B62" s="2" t="s">
        <v>19</v>
      </c>
      <c r="C62" s="2" t="s">
        <v>81</v>
      </c>
      <c r="D62" s="2" t="s">
        <v>62</v>
      </c>
      <c r="E62" s="17">
        <v>32.5</v>
      </c>
      <c r="F62" s="17">
        <v>5.4</v>
      </c>
    </row>
    <row r="63" spans="1:6" hidden="1" outlineLevel="5" x14ac:dyDescent="0.2">
      <c r="A63" s="19" t="s">
        <v>129</v>
      </c>
      <c r="B63" s="2" t="s">
        <v>19</v>
      </c>
      <c r="C63" s="2" t="s">
        <v>81</v>
      </c>
      <c r="D63" s="2" t="s">
        <v>8</v>
      </c>
      <c r="E63" s="17">
        <v>0</v>
      </c>
      <c r="F63" s="17">
        <v>0</v>
      </c>
    </row>
    <row r="64" spans="1:6" ht="21" outlineLevel="5" x14ac:dyDescent="0.2">
      <c r="A64" s="11" t="s">
        <v>143</v>
      </c>
      <c r="B64" s="10" t="s">
        <v>144</v>
      </c>
      <c r="C64" s="10"/>
      <c r="D64" s="10"/>
      <c r="E64" s="16">
        <f>E65+E68</f>
        <v>6.5</v>
      </c>
      <c r="F64" s="16">
        <f>F65+F68</f>
        <v>2.8</v>
      </c>
    </row>
    <row r="65" spans="1:6" ht="21" outlineLevel="5" x14ac:dyDescent="0.2">
      <c r="A65" s="11" t="s">
        <v>183</v>
      </c>
      <c r="B65" s="10" t="s">
        <v>166</v>
      </c>
      <c r="C65" s="2"/>
      <c r="D65" s="2"/>
      <c r="E65" s="16">
        <f>E66</f>
        <v>3.5</v>
      </c>
      <c r="F65" s="16">
        <f>F66</f>
        <v>0</v>
      </c>
    </row>
    <row r="66" spans="1:6" ht="22.5" outlineLevel="7" x14ac:dyDescent="0.2">
      <c r="A66" s="1" t="s">
        <v>165</v>
      </c>
      <c r="B66" s="2" t="s">
        <v>166</v>
      </c>
      <c r="C66" s="2" t="s">
        <v>167</v>
      </c>
      <c r="D66" s="2"/>
      <c r="E66" s="17">
        <f>E67</f>
        <v>3.5</v>
      </c>
      <c r="F66" s="17">
        <f>F67</f>
        <v>0</v>
      </c>
    </row>
    <row r="67" spans="1:6" s="12" customFormat="1" outlineLevel="7" x14ac:dyDescent="0.2">
      <c r="A67" s="1" t="s">
        <v>129</v>
      </c>
      <c r="B67" s="2" t="s">
        <v>166</v>
      </c>
      <c r="C67" s="2" t="s">
        <v>167</v>
      </c>
      <c r="D67" s="2" t="s">
        <v>8</v>
      </c>
      <c r="E67" s="17">
        <v>3.5</v>
      </c>
      <c r="F67" s="17">
        <v>0</v>
      </c>
    </row>
    <row r="68" spans="1:6" s="12" customFormat="1" outlineLevel="7" x14ac:dyDescent="0.2">
      <c r="A68" s="11" t="s">
        <v>168</v>
      </c>
      <c r="B68" s="10" t="s">
        <v>146</v>
      </c>
      <c r="C68" s="10"/>
      <c r="D68" s="10"/>
      <c r="E68" s="16">
        <f>E69</f>
        <v>3</v>
      </c>
      <c r="F68" s="16">
        <f>F69</f>
        <v>2.8</v>
      </c>
    </row>
    <row r="69" spans="1:6" s="12" customFormat="1" ht="22.5" outlineLevel="7" x14ac:dyDescent="0.2">
      <c r="A69" s="1" t="s">
        <v>145</v>
      </c>
      <c r="B69" s="2" t="s">
        <v>146</v>
      </c>
      <c r="C69" s="2" t="s">
        <v>147</v>
      </c>
      <c r="D69" s="2"/>
      <c r="E69" s="17">
        <f>E70</f>
        <v>3</v>
      </c>
      <c r="F69" s="17">
        <f>F70</f>
        <v>2.8</v>
      </c>
    </row>
    <row r="70" spans="1:6" s="12" customFormat="1" x14ac:dyDescent="0.2">
      <c r="A70" s="1" t="s">
        <v>129</v>
      </c>
      <c r="B70" s="2" t="s">
        <v>146</v>
      </c>
      <c r="C70" s="2" t="s">
        <v>147</v>
      </c>
      <c r="D70" s="2" t="s">
        <v>8</v>
      </c>
      <c r="E70" s="17">
        <v>3</v>
      </c>
      <c r="F70" s="17">
        <v>2.8</v>
      </c>
    </row>
    <row r="71" spans="1:6" outlineLevel="1" x14ac:dyDescent="0.2">
      <c r="A71" s="11" t="s">
        <v>22</v>
      </c>
      <c r="B71" s="10" t="s">
        <v>21</v>
      </c>
      <c r="C71" s="10"/>
      <c r="D71" s="10"/>
      <c r="E71" s="16">
        <f>E72+E83</f>
        <v>10815.1</v>
      </c>
      <c r="F71" s="16">
        <f>F72+F83</f>
        <v>155.19999999999999</v>
      </c>
    </row>
    <row r="72" spans="1:6" outlineLevel="3" x14ac:dyDescent="0.2">
      <c r="A72" s="11" t="s">
        <v>24</v>
      </c>
      <c r="B72" s="10" t="s">
        <v>23</v>
      </c>
      <c r="C72" s="10"/>
      <c r="D72" s="10"/>
      <c r="E72" s="16">
        <f>E73+E75+E77+E79+E81</f>
        <v>4363.1000000000004</v>
      </c>
      <c r="F72" s="16">
        <f>F73+F75+F77+F79+F81</f>
        <v>155.19999999999999</v>
      </c>
    </row>
    <row r="73" spans="1:6" outlineLevel="4" x14ac:dyDescent="0.2">
      <c r="A73" s="1" t="s">
        <v>82</v>
      </c>
      <c r="B73" s="2" t="s">
        <v>23</v>
      </c>
      <c r="C73" s="2" t="s">
        <v>83</v>
      </c>
      <c r="D73" s="2"/>
      <c r="E73" s="17">
        <f>E74</f>
        <v>812.5</v>
      </c>
      <c r="F73" s="17">
        <f>F74</f>
        <v>130.19999999999999</v>
      </c>
    </row>
    <row r="74" spans="1:6" outlineLevel="5" x14ac:dyDescent="0.2">
      <c r="A74" s="1" t="s">
        <v>129</v>
      </c>
      <c r="B74" s="2" t="s">
        <v>23</v>
      </c>
      <c r="C74" s="2" t="s">
        <v>83</v>
      </c>
      <c r="D74" s="2" t="s">
        <v>8</v>
      </c>
      <c r="E74" s="17">
        <v>812.5</v>
      </c>
      <c r="F74" s="17">
        <v>130.19999999999999</v>
      </c>
    </row>
    <row r="75" spans="1:6" ht="13.5" customHeight="1" outlineLevel="7" x14ac:dyDescent="0.2">
      <c r="A75" s="1" t="s">
        <v>84</v>
      </c>
      <c r="B75" s="2" t="s">
        <v>23</v>
      </c>
      <c r="C75" s="2" t="s">
        <v>85</v>
      </c>
      <c r="D75" s="2"/>
      <c r="E75" s="17">
        <f>E76</f>
        <v>129.9</v>
      </c>
      <c r="F75" s="17">
        <f>F76</f>
        <v>25</v>
      </c>
    </row>
    <row r="76" spans="1:6" outlineLevel="1" collapsed="1" x14ac:dyDescent="0.2">
      <c r="A76" s="1" t="s">
        <v>129</v>
      </c>
      <c r="B76" s="2" t="s">
        <v>23</v>
      </c>
      <c r="C76" s="2" t="s">
        <v>85</v>
      </c>
      <c r="D76" s="2" t="s">
        <v>8</v>
      </c>
      <c r="E76" s="17">
        <v>129.9</v>
      </c>
      <c r="F76" s="17">
        <v>25</v>
      </c>
    </row>
    <row r="77" spans="1:6" ht="22.5" hidden="1" outlineLevel="3" x14ac:dyDescent="0.2">
      <c r="A77" s="19" t="s">
        <v>86</v>
      </c>
      <c r="B77" s="2" t="s">
        <v>23</v>
      </c>
      <c r="C77" s="2" t="s">
        <v>87</v>
      </c>
      <c r="D77" s="2"/>
      <c r="E77" s="17"/>
      <c r="F77" s="17"/>
    </row>
    <row r="78" spans="1:6" hidden="1" outlineLevel="7" x14ac:dyDescent="0.2">
      <c r="A78" s="19" t="s">
        <v>129</v>
      </c>
      <c r="B78" s="2" t="s">
        <v>23</v>
      </c>
      <c r="C78" s="2" t="s">
        <v>87</v>
      </c>
      <c r="D78" s="2" t="s">
        <v>8</v>
      </c>
      <c r="E78" s="17"/>
      <c r="F78" s="17"/>
    </row>
    <row r="79" spans="1:6" s="12" customFormat="1" ht="22.5" x14ac:dyDescent="0.2">
      <c r="A79" s="1" t="s">
        <v>185</v>
      </c>
      <c r="B79" s="2" t="s">
        <v>23</v>
      </c>
      <c r="C79" s="2" t="s">
        <v>88</v>
      </c>
      <c r="D79" s="2"/>
      <c r="E79" s="17">
        <f>E80</f>
        <v>1794</v>
      </c>
      <c r="F79" s="17">
        <f>F80</f>
        <v>0</v>
      </c>
    </row>
    <row r="80" spans="1:6" outlineLevel="1" x14ac:dyDescent="0.2">
      <c r="A80" s="1" t="s">
        <v>129</v>
      </c>
      <c r="B80" s="2" t="s">
        <v>23</v>
      </c>
      <c r="C80" s="2" t="s">
        <v>88</v>
      </c>
      <c r="D80" s="2" t="s">
        <v>8</v>
      </c>
      <c r="E80" s="17">
        <v>1794</v>
      </c>
      <c r="F80" s="17">
        <v>0</v>
      </c>
    </row>
    <row r="81" spans="1:6" ht="26.25" customHeight="1" outlineLevel="1" x14ac:dyDescent="0.2">
      <c r="A81" s="1" t="s">
        <v>186</v>
      </c>
      <c r="B81" s="2" t="s">
        <v>23</v>
      </c>
      <c r="C81" s="2" t="s">
        <v>184</v>
      </c>
      <c r="D81" s="2"/>
      <c r="E81" s="17">
        <f>E82</f>
        <v>1626.7</v>
      </c>
      <c r="F81" s="17">
        <f>F82</f>
        <v>0</v>
      </c>
    </row>
    <row r="82" spans="1:6" outlineLevel="1" x14ac:dyDescent="0.2">
      <c r="A82" s="1" t="s">
        <v>129</v>
      </c>
      <c r="B82" s="2" t="s">
        <v>23</v>
      </c>
      <c r="C82" s="2" t="s">
        <v>184</v>
      </c>
      <c r="D82" s="2" t="s">
        <v>8</v>
      </c>
      <c r="E82" s="17">
        <v>1626.7</v>
      </c>
      <c r="F82" s="17">
        <v>0</v>
      </c>
    </row>
    <row r="83" spans="1:6" outlineLevel="3" x14ac:dyDescent="0.2">
      <c r="A83" s="11" t="s">
        <v>26</v>
      </c>
      <c r="B83" s="10" t="s">
        <v>25</v>
      </c>
      <c r="C83" s="10"/>
      <c r="D83" s="10"/>
      <c r="E83" s="16">
        <f>E84+E86+E88+E90+E92</f>
        <v>6452</v>
      </c>
      <c r="F83" s="16">
        <f>F84+F86+F88+F90+F92</f>
        <v>0</v>
      </c>
    </row>
    <row r="84" spans="1:6" ht="35.25" customHeight="1" outlineLevel="4" x14ac:dyDescent="0.2">
      <c r="A84" s="1" t="s">
        <v>119</v>
      </c>
      <c r="B84" s="2" t="s">
        <v>25</v>
      </c>
      <c r="C84" s="2" t="s">
        <v>120</v>
      </c>
      <c r="D84" s="2"/>
      <c r="E84" s="17">
        <f>E85</f>
        <v>40</v>
      </c>
      <c r="F84" s="17">
        <f>F85</f>
        <v>0</v>
      </c>
    </row>
    <row r="85" spans="1:6" outlineLevel="7" x14ac:dyDescent="0.2">
      <c r="A85" s="1" t="s">
        <v>129</v>
      </c>
      <c r="B85" s="2" t="s">
        <v>25</v>
      </c>
      <c r="C85" s="2" t="s">
        <v>120</v>
      </c>
      <c r="D85" s="2" t="s">
        <v>8</v>
      </c>
      <c r="E85" s="17">
        <v>40</v>
      </c>
      <c r="F85" s="17">
        <v>0</v>
      </c>
    </row>
    <row r="86" spans="1:6" s="13" customFormat="1" ht="33.75" outlineLevel="4" x14ac:dyDescent="0.2">
      <c r="A86" s="1" t="s">
        <v>187</v>
      </c>
      <c r="B86" s="2" t="s">
        <v>25</v>
      </c>
      <c r="C86" s="2" t="s">
        <v>91</v>
      </c>
      <c r="D86" s="2"/>
      <c r="E86" s="17">
        <f>E87</f>
        <v>6326.5</v>
      </c>
      <c r="F86" s="17">
        <f>F87</f>
        <v>0</v>
      </c>
    </row>
    <row r="87" spans="1:6" s="13" customFormat="1" ht="22.5" outlineLevel="7" x14ac:dyDescent="0.2">
      <c r="A87" s="1" t="s">
        <v>89</v>
      </c>
      <c r="B87" s="2" t="s">
        <v>25</v>
      </c>
      <c r="C87" s="2" t="s">
        <v>91</v>
      </c>
      <c r="D87" s="2" t="s">
        <v>90</v>
      </c>
      <c r="E87" s="17">
        <v>6326.5</v>
      </c>
      <c r="F87" s="17">
        <v>0</v>
      </c>
    </row>
    <row r="88" spans="1:6" ht="14.25" hidden="1" customHeight="1" outlineLevel="1" x14ac:dyDescent="0.2">
      <c r="A88" s="19" t="s">
        <v>92</v>
      </c>
      <c r="B88" s="2" t="s">
        <v>25</v>
      </c>
      <c r="C88" s="2" t="s">
        <v>93</v>
      </c>
      <c r="D88" s="2"/>
      <c r="E88" s="17">
        <v>0</v>
      </c>
      <c r="F88" s="17">
        <f>F89</f>
        <v>0</v>
      </c>
    </row>
    <row r="89" spans="1:6" hidden="1" outlineLevel="3" x14ac:dyDescent="0.2">
      <c r="A89" s="19" t="s">
        <v>129</v>
      </c>
      <c r="B89" s="2" t="s">
        <v>25</v>
      </c>
      <c r="C89" s="2" t="s">
        <v>93</v>
      </c>
      <c r="D89" s="2" t="s">
        <v>8</v>
      </c>
      <c r="E89" s="17">
        <v>0</v>
      </c>
      <c r="F89" s="17">
        <v>0</v>
      </c>
    </row>
    <row r="90" spans="1:6" outlineLevel="3" x14ac:dyDescent="0.2">
      <c r="A90" s="1" t="s">
        <v>94</v>
      </c>
      <c r="B90" s="2" t="s">
        <v>25</v>
      </c>
      <c r="C90" s="2" t="s">
        <v>95</v>
      </c>
      <c r="D90" s="2"/>
      <c r="E90" s="17">
        <f>E91</f>
        <v>65.5</v>
      </c>
      <c r="F90" s="17">
        <f>F91</f>
        <v>0</v>
      </c>
    </row>
    <row r="91" spans="1:6" outlineLevel="3" x14ac:dyDescent="0.2">
      <c r="A91" s="1" t="s">
        <v>129</v>
      </c>
      <c r="B91" s="2" t="s">
        <v>25</v>
      </c>
      <c r="C91" s="2" t="s">
        <v>95</v>
      </c>
      <c r="D91" s="2" t="s">
        <v>8</v>
      </c>
      <c r="E91" s="17">
        <v>65.5</v>
      </c>
      <c r="F91" s="17">
        <v>0</v>
      </c>
    </row>
    <row r="92" spans="1:6" outlineLevel="3" x14ac:dyDescent="0.2">
      <c r="A92" s="1" t="s">
        <v>148</v>
      </c>
      <c r="B92" s="2" t="s">
        <v>25</v>
      </c>
      <c r="C92" s="2" t="s">
        <v>149</v>
      </c>
      <c r="D92" s="2"/>
      <c r="E92" s="17">
        <f>E93</f>
        <v>20</v>
      </c>
      <c r="F92" s="17">
        <f>F93</f>
        <v>0</v>
      </c>
    </row>
    <row r="93" spans="1:6" outlineLevel="3" x14ac:dyDescent="0.2">
      <c r="A93" s="1" t="s">
        <v>129</v>
      </c>
      <c r="B93" s="2" t="s">
        <v>25</v>
      </c>
      <c r="C93" s="2" t="s">
        <v>149</v>
      </c>
      <c r="D93" s="2" t="s">
        <v>8</v>
      </c>
      <c r="E93" s="17">
        <v>20</v>
      </c>
      <c r="F93" s="17">
        <v>0</v>
      </c>
    </row>
    <row r="94" spans="1:6" outlineLevel="5" x14ac:dyDescent="0.2">
      <c r="A94" s="11" t="s">
        <v>28</v>
      </c>
      <c r="B94" s="10" t="s">
        <v>27</v>
      </c>
      <c r="C94" s="10"/>
      <c r="D94" s="10"/>
      <c r="E94" s="16">
        <f>E95+E98+E105</f>
        <v>24438.3</v>
      </c>
      <c r="F94" s="16">
        <f>F95+F98+F105</f>
        <v>2174.6999999999998</v>
      </c>
    </row>
    <row r="95" spans="1:6" outlineLevel="7" x14ac:dyDescent="0.2">
      <c r="A95" s="11" t="s">
        <v>30</v>
      </c>
      <c r="B95" s="10" t="s">
        <v>29</v>
      </c>
      <c r="C95" s="2"/>
      <c r="D95" s="2"/>
      <c r="E95" s="16">
        <f>E96</f>
        <v>157</v>
      </c>
      <c r="F95" s="16">
        <f>F96</f>
        <v>37.700000000000003</v>
      </c>
    </row>
    <row r="96" spans="1:6" ht="22.5" outlineLevel="7" x14ac:dyDescent="0.2">
      <c r="A96" s="1" t="s">
        <v>96</v>
      </c>
      <c r="B96" s="2" t="s">
        <v>29</v>
      </c>
      <c r="C96" s="2" t="s">
        <v>97</v>
      </c>
      <c r="D96" s="2"/>
      <c r="E96" s="17">
        <f>E97</f>
        <v>157</v>
      </c>
      <c r="F96" s="17">
        <f>F97</f>
        <v>37.700000000000003</v>
      </c>
    </row>
    <row r="97" spans="1:8" outlineLevel="7" x14ac:dyDescent="0.2">
      <c r="A97" s="1" t="s">
        <v>32</v>
      </c>
      <c r="B97" s="2" t="s">
        <v>29</v>
      </c>
      <c r="C97" s="2" t="s">
        <v>97</v>
      </c>
      <c r="D97" s="2" t="s">
        <v>31</v>
      </c>
      <c r="E97" s="17">
        <v>157</v>
      </c>
      <c r="F97" s="17">
        <v>37.700000000000003</v>
      </c>
    </row>
    <row r="98" spans="1:8" s="13" customFormat="1" outlineLevel="5" x14ac:dyDescent="0.2">
      <c r="A98" s="11" t="s">
        <v>34</v>
      </c>
      <c r="B98" s="10" t="s">
        <v>33</v>
      </c>
      <c r="C98" s="10"/>
      <c r="D98" s="10"/>
      <c r="E98" s="16">
        <f>E99+E101+E103</f>
        <v>17551.099999999999</v>
      </c>
      <c r="F98" s="16">
        <f>F99+F101+F103</f>
        <v>1910.3</v>
      </c>
    </row>
    <row r="99" spans="1:8" s="13" customFormat="1" outlineLevel="5" x14ac:dyDescent="0.2">
      <c r="A99" s="1" t="s">
        <v>189</v>
      </c>
      <c r="B99" s="2" t="s">
        <v>33</v>
      </c>
      <c r="C99" s="2" t="s">
        <v>188</v>
      </c>
      <c r="D99" s="2"/>
      <c r="E99" s="17">
        <f>E100</f>
        <v>11567.7</v>
      </c>
      <c r="F99" s="17">
        <f>F100</f>
        <v>0</v>
      </c>
    </row>
    <row r="100" spans="1:8" s="13" customFormat="1" ht="22.5" outlineLevel="5" collapsed="1" x14ac:dyDescent="0.2">
      <c r="A100" s="1" t="s">
        <v>89</v>
      </c>
      <c r="B100" s="2" t="s">
        <v>33</v>
      </c>
      <c r="C100" s="2" t="s">
        <v>188</v>
      </c>
      <c r="D100" s="2" t="s">
        <v>90</v>
      </c>
      <c r="E100" s="17">
        <v>11567.7</v>
      </c>
      <c r="F100" s="17">
        <v>0</v>
      </c>
      <c r="G100" s="3"/>
      <c r="H100" s="3"/>
    </row>
    <row r="101" spans="1:8" s="13" customFormat="1" hidden="1" outlineLevel="7" x14ac:dyDescent="0.2">
      <c r="A101" s="19" t="s">
        <v>169</v>
      </c>
      <c r="B101" s="2" t="s">
        <v>33</v>
      </c>
      <c r="C101" s="2" t="s">
        <v>170</v>
      </c>
      <c r="D101" s="2"/>
      <c r="E101" s="17"/>
      <c r="F101" s="17"/>
    </row>
    <row r="102" spans="1:8" s="13" customFormat="1" hidden="1" outlineLevel="5" x14ac:dyDescent="0.2">
      <c r="A102" s="19" t="s">
        <v>141</v>
      </c>
      <c r="B102" s="2" t="s">
        <v>33</v>
      </c>
      <c r="C102" s="2" t="s">
        <v>170</v>
      </c>
      <c r="D102" s="2" t="s">
        <v>8</v>
      </c>
      <c r="E102" s="17"/>
      <c r="F102" s="17"/>
    </row>
    <row r="103" spans="1:8" ht="22.5" customHeight="1" outlineLevel="5" x14ac:dyDescent="0.2">
      <c r="A103" s="1" t="s">
        <v>190</v>
      </c>
      <c r="B103" s="2" t="s">
        <v>33</v>
      </c>
      <c r="C103" s="2" t="s">
        <v>126</v>
      </c>
      <c r="D103" s="2"/>
      <c r="E103" s="17">
        <f>E104</f>
        <v>5983.4</v>
      </c>
      <c r="F103" s="17">
        <f>F104</f>
        <v>1910.3</v>
      </c>
    </row>
    <row r="104" spans="1:8" ht="23.25" customHeight="1" outlineLevel="5" x14ac:dyDescent="0.2">
      <c r="A104" s="1" t="s">
        <v>89</v>
      </c>
      <c r="B104" s="2" t="s">
        <v>33</v>
      </c>
      <c r="C104" s="2" t="s">
        <v>126</v>
      </c>
      <c r="D104" s="2" t="s">
        <v>90</v>
      </c>
      <c r="E104" s="17">
        <v>5983.4</v>
      </c>
      <c r="F104" s="17">
        <v>1910.3</v>
      </c>
    </row>
    <row r="105" spans="1:8" ht="15.75" customHeight="1" outlineLevel="5" x14ac:dyDescent="0.2">
      <c r="A105" s="11" t="s">
        <v>36</v>
      </c>
      <c r="B105" s="10" t="s">
        <v>35</v>
      </c>
      <c r="C105" s="10"/>
      <c r="D105" s="10"/>
      <c r="E105" s="16">
        <f>E106+E108+E111+E113+E115+E117+E119+E121+E123+E125+E127+E129+E131</f>
        <v>6730.2</v>
      </c>
      <c r="F105" s="16">
        <f>F106+F108+F111+F113+F115+F117+F119+F121+F123+F125+F127+F129+F131</f>
        <v>226.7</v>
      </c>
      <c r="G105" s="13"/>
    </row>
    <row r="106" spans="1:8" outlineLevel="5" x14ac:dyDescent="0.2">
      <c r="A106" s="1" t="s">
        <v>98</v>
      </c>
      <c r="B106" s="2" t="s">
        <v>35</v>
      </c>
      <c r="C106" s="2" t="s">
        <v>99</v>
      </c>
      <c r="D106" s="2"/>
      <c r="E106" s="17">
        <f>E107</f>
        <v>485.3</v>
      </c>
      <c r="F106" s="17">
        <f>F107</f>
        <v>138.4</v>
      </c>
    </row>
    <row r="107" spans="1:8" outlineLevel="7" x14ac:dyDescent="0.2">
      <c r="A107" s="1" t="s">
        <v>141</v>
      </c>
      <c r="B107" s="2" t="s">
        <v>35</v>
      </c>
      <c r="C107" s="2" t="s">
        <v>99</v>
      </c>
      <c r="D107" s="2" t="s">
        <v>8</v>
      </c>
      <c r="E107" s="17">
        <v>485.3</v>
      </c>
      <c r="F107" s="17">
        <v>138.4</v>
      </c>
    </row>
    <row r="108" spans="1:8" outlineLevel="7" x14ac:dyDescent="0.2">
      <c r="A108" s="1" t="s">
        <v>192</v>
      </c>
      <c r="B108" s="2" t="s">
        <v>35</v>
      </c>
      <c r="C108" s="2" t="s">
        <v>130</v>
      </c>
      <c r="D108" s="2"/>
      <c r="E108" s="17">
        <f>E109+E110</f>
        <v>1123.2</v>
      </c>
      <c r="F108" s="17">
        <f>F109+F110</f>
        <v>88.3</v>
      </c>
    </row>
    <row r="109" spans="1:8" ht="22.5" outlineLevel="7" x14ac:dyDescent="0.2">
      <c r="A109" s="1" t="s">
        <v>193</v>
      </c>
      <c r="B109" s="2" t="s">
        <v>35</v>
      </c>
      <c r="C109" s="2" t="s">
        <v>130</v>
      </c>
      <c r="D109" s="2" t="s">
        <v>191</v>
      </c>
      <c r="E109" s="17">
        <v>310</v>
      </c>
      <c r="F109" s="17">
        <v>0</v>
      </c>
    </row>
    <row r="110" spans="1:8" ht="12.75" customHeight="1" outlineLevel="4" x14ac:dyDescent="0.2">
      <c r="A110" s="1" t="s">
        <v>141</v>
      </c>
      <c r="B110" s="2" t="s">
        <v>35</v>
      </c>
      <c r="C110" s="2" t="s">
        <v>130</v>
      </c>
      <c r="D110" s="2" t="s">
        <v>8</v>
      </c>
      <c r="E110" s="17">
        <v>813.2</v>
      </c>
      <c r="F110" s="17">
        <v>88.3</v>
      </c>
      <c r="H110" s="13"/>
    </row>
    <row r="111" spans="1:8" s="13" customFormat="1" ht="12.75" customHeight="1" outlineLevel="4" x14ac:dyDescent="0.2">
      <c r="A111" s="1" t="s">
        <v>195</v>
      </c>
      <c r="B111" s="2" t="s">
        <v>35</v>
      </c>
      <c r="C111" s="2" t="s">
        <v>194</v>
      </c>
      <c r="D111" s="2"/>
      <c r="E111" s="17">
        <f>E112</f>
        <v>255.7</v>
      </c>
      <c r="F111" s="17">
        <f>F112</f>
        <v>0</v>
      </c>
    </row>
    <row r="112" spans="1:8" s="13" customFormat="1" ht="12.75" customHeight="1" outlineLevel="5" x14ac:dyDescent="0.2">
      <c r="A112" s="1" t="s">
        <v>141</v>
      </c>
      <c r="B112" s="2" t="s">
        <v>35</v>
      </c>
      <c r="C112" s="2" t="s">
        <v>194</v>
      </c>
      <c r="D112" s="2" t="s">
        <v>8</v>
      </c>
      <c r="E112" s="17">
        <v>255.7</v>
      </c>
      <c r="F112" s="17">
        <v>0</v>
      </c>
    </row>
    <row r="113" spans="1:8" s="13" customFormat="1" ht="12.75" customHeight="1" outlineLevel="5" x14ac:dyDescent="0.2">
      <c r="A113" s="1" t="s">
        <v>196</v>
      </c>
      <c r="B113" s="2" t="s">
        <v>35</v>
      </c>
      <c r="C113" s="2" t="s">
        <v>197</v>
      </c>
      <c r="D113" s="2"/>
      <c r="E113" s="17">
        <f>E114</f>
        <v>500</v>
      </c>
      <c r="F113" s="17">
        <f>F114</f>
        <v>0</v>
      </c>
    </row>
    <row r="114" spans="1:8" s="13" customFormat="1" ht="12.75" customHeight="1" outlineLevel="5" x14ac:dyDescent="0.2">
      <c r="A114" s="1" t="s">
        <v>141</v>
      </c>
      <c r="B114" s="2" t="s">
        <v>35</v>
      </c>
      <c r="C114" s="2" t="s">
        <v>197</v>
      </c>
      <c r="D114" s="2" t="s">
        <v>8</v>
      </c>
      <c r="E114" s="17">
        <v>500</v>
      </c>
      <c r="F114" s="17">
        <v>0</v>
      </c>
    </row>
    <row r="115" spans="1:8" ht="12.75" customHeight="1" outlineLevel="5" x14ac:dyDescent="0.2">
      <c r="A115" s="1" t="s">
        <v>100</v>
      </c>
      <c r="B115" s="2" t="s">
        <v>35</v>
      </c>
      <c r="C115" s="2" t="s">
        <v>101</v>
      </c>
      <c r="D115" s="2"/>
      <c r="E115" s="17">
        <f>E116</f>
        <v>106.7</v>
      </c>
      <c r="F115" s="17">
        <f>F116</f>
        <v>0</v>
      </c>
    </row>
    <row r="116" spans="1:8" ht="12.75" customHeight="1" outlineLevel="7" x14ac:dyDescent="0.2">
      <c r="A116" s="1" t="s">
        <v>141</v>
      </c>
      <c r="B116" s="2" t="s">
        <v>35</v>
      </c>
      <c r="C116" s="2" t="s">
        <v>101</v>
      </c>
      <c r="D116" s="2" t="s">
        <v>8</v>
      </c>
      <c r="E116" s="17">
        <v>106.7</v>
      </c>
      <c r="F116" s="17">
        <v>0</v>
      </c>
    </row>
    <row r="117" spans="1:8" s="13" customFormat="1" ht="22.5" outlineLevel="5" x14ac:dyDescent="0.2">
      <c r="A117" s="1" t="s">
        <v>199</v>
      </c>
      <c r="B117" s="2" t="s">
        <v>35</v>
      </c>
      <c r="C117" s="2" t="s">
        <v>198</v>
      </c>
      <c r="D117" s="2"/>
      <c r="E117" s="17">
        <f>E118</f>
        <v>53.3</v>
      </c>
      <c r="F117" s="17">
        <f>F118</f>
        <v>0</v>
      </c>
    </row>
    <row r="118" spans="1:8" s="13" customFormat="1" outlineLevel="5" x14ac:dyDescent="0.2">
      <c r="A118" s="1" t="s">
        <v>141</v>
      </c>
      <c r="B118" s="2" t="s">
        <v>35</v>
      </c>
      <c r="C118" s="2" t="s">
        <v>198</v>
      </c>
      <c r="D118" s="2" t="s">
        <v>8</v>
      </c>
      <c r="E118" s="17">
        <v>53.3</v>
      </c>
      <c r="F118" s="17">
        <v>0</v>
      </c>
      <c r="G118" s="3"/>
      <c r="H118" s="3"/>
    </row>
    <row r="119" spans="1:8" s="13" customFormat="1" ht="45" outlineLevel="5" x14ac:dyDescent="0.2">
      <c r="A119" s="1" t="s">
        <v>201</v>
      </c>
      <c r="B119" s="2" t="s">
        <v>35</v>
      </c>
      <c r="C119" s="2" t="s">
        <v>200</v>
      </c>
      <c r="D119" s="2"/>
      <c r="E119" s="17">
        <f>E120</f>
        <v>28.5</v>
      </c>
      <c r="F119" s="17">
        <f>F120</f>
        <v>0</v>
      </c>
      <c r="G119" s="18"/>
    </row>
    <row r="120" spans="1:8" s="13" customFormat="1" outlineLevel="5" x14ac:dyDescent="0.2">
      <c r="A120" s="1" t="s">
        <v>141</v>
      </c>
      <c r="B120" s="2" t="s">
        <v>35</v>
      </c>
      <c r="C120" s="2" t="s">
        <v>200</v>
      </c>
      <c r="D120" s="2" t="s">
        <v>8</v>
      </c>
      <c r="E120" s="17">
        <v>28.5</v>
      </c>
      <c r="F120" s="17">
        <v>0</v>
      </c>
      <c r="G120" s="18"/>
    </row>
    <row r="121" spans="1:8" s="12" customFormat="1" ht="47.25" customHeight="1" outlineLevel="4" x14ac:dyDescent="0.2">
      <c r="A121" s="1" t="s">
        <v>171</v>
      </c>
      <c r="B121" s="2" t="s">
        <v>35</v>
      </c>
      <c r="C121" s="2" t="s">
        <v>131</v>
      </c>
      <c r="D121" s="2"/>
      <c r="E121" s="17">
        <f>E122</f>
        <v>1126.4000000000001</v>
      </c>
      <c r="F121" s="17">
        <f>F122</f>
        <v>0</v>
      </c>
    </row>
    <row r="122" spans="1:8" outlineLevel="7" x14ac:dyDescent="0.2">
      <c r="A122" s="1" t="s">
        <v>141</v>
      </c>
      <c r="B122" s="2" t="s">
        <v>35</v>
      </c>
      <c r="C122" s="2" t="s">
        <v>131</v>
      </c>
      <c r="D122" s="2" t="s">
        <v>8</v>
      </c>
      <c r="E122" s="17">
        <v>1126.4000000000001</v>
      </c>
      <c r="F122" s="17">
        <v>0</v>
      </c>
    </row>
    <row r="123" spans="1:8" ht="45" hidden="1" outlineLevel="4" x14ac:dyDescent="0.2">
      <c r="A123" s="19" t="s">
        <v>172</v>
      </c>
      <c r="B123" s="2" t="s">
        <v>35</v>
      </c>
      <c r="C123" s="2" t="s">
        <v>173</v>
      </c>
      <c r="D123" s="2"/>
      <c r="E123" s="17">
        <f>E124</f>
        <v>0</v>
      </c>
      <c r="F123" s="17">
        <f>F124</f>
        <v>0</v>
      </c>
    </row>
    <row r="124" spans="1:8" hidden="1" outlineLevel="7" x14ac:dyDescent="0.2">
      <c r="A124" s="19" t="s">
        <v>141</v>
      </c>
      <c r="B124" s="2" t="s">
        <v>35</v>
      </c>
      <c r="C124" s="2" t="s">
        <v>173</v>
      </c>
      <c r="D124" s="2" t="s">
        <v>8</v>
      </c>
      <c r="E124" s="17">
        <v>0</v>
      </c>
      <c r="F124" s="17">
        <v>0</v>
      </c>
    </row>
    <row r="125" spans="1:8" outlineLevel="4" x14ac:dyDescent="0.2">
      <c r="A125" s="1" t="s">
        <v>203</v>
      </c>
      <c r="B125" s="2" t="s">
        <v>35</v>
      </c>
      <c r="C125" s="2" t="s">
        <v>202</v>
      </c>
      <c r="D125" s="2"/>
      <c r="E125" s="17">
        <f>E126</f>
        <v>30</v>
      </c>
      <c r="F125" s="17">
        <f>F126</f>
        <v>0</v>
      </c>
    </row>
    <row r="126" spans="1:8" outlineLevel="4" x14ac:dyDescent="0.2">
      <c r="A126" s="1" t="s">
        <v>141</v>
      </c>
      <c r="B126" s="2" t="s">
        <v>35</v>
      </c>
      <c r="C126" s="2" t="s">
        <v>202</v>
      </c>
      <c r="D126" s="2" t="s">
        <v>8</v>
      </c>
      <c r="E126" s="17">
        <v>30</v>
      </c>
      <c r="F126" s="17">
        <v>0</v>
      </c>
    </row>
    <row r="127" spans="1:8" hidden="1" outlineLevel="4" x14ac:dyDescent="0.2">
      <c r="A127" s="19" t="s">
        <v>121</v>
      </c>
      <c r="B127" s="2" t="s">
        <v>35</v>
      </c>
      <c r="C127" s="2" t="s">
        <v>122</v>
      </c>
      <c r="D127" s="2"/>
      <c r="E127" s="17">
        <f>E128</f>
        <v>0</v>
      </c>
      <c r="F127" s="17">
        <f>F128</f>
        <v>0</v>
      </c>
    </row>
    <row r="128" spans="1:8" hidden="1" outlineLevel="4" x14ac:dyDescent="0.2">
      <c r="A128" s="19" t="s">
        <v>141</v>
      </c>
      <c r="B128" s="2" t="s">
        <v>35</v>
      </c>
      <c r="C128" s="2" t="s">
        <v>122</v>
      </c>
      <c r="D128" s="2" t="s">
        <v>8</v>
      </c>
      <c r="E128" s="17">
        <v>0</v>
      </c>
      <c r="F128" s="17">
        <v>0</v>
      </c>
    </row>
    <row r="129" spans="1:6" outlineLevel="4" x14ac:dyDescent="0.2">
      <c r="A129" s="1" t="s">
        <v>205</v>
      </c>
      <c r="B129" s="2" t="s">
        <v>35</v>
      </c>
      <c r="C129" s="2" t="s">
        <v>204</v>
      </c>
      <c r="D129" s="2"/>
      <c r="E129" s="17">
        <f>E130</f>
        <v>21.1</v>
      </c>
      <c r="F129" s="17">
        <f>F130</f>
        <v>0</v>
      </c>
    </row>
    <row r="130" spans="1:6" outlineLevel="4" x14ac:dyDescent="0.2">
      <c r="A130" s="1" t="s">
        <v>141</v>
      </c>
      <c r="B130" s="2" t="s">
        <v>35</v>
      </c>
      <c r="C130" s="2" t="s">
        <v>204</v>
      </c>
      <c r="D130" s="2" t="s">
        <v>8</v>
      </c>
      <c r="E130" s="17">
        <v>21.1</v>
      </c>
      <c r="F130" s="17">
        <v>0</v>
      </c>
    </row>
    <row r="131" spans="1:6" ht="22.5" outlineLevel="4" x14ac:dyDescent="0.2">
      <c r="A131" s="1" t="s">
        <v>207</v>
      </c>
      <c r="B131" s="2" t="s">
        <v>35</v>
      </c>
      <c r="C131" s="2" t="s">
        <v>206</v>
      </c>
      <c r="D131" s="2"/>
      <c r="E131" s="17">
        <f>E132</f>
        <v>3000</v>
      </c>
      <c r="F131" s="17">
        <f>F132</f>
        <v>0</v>
      </c>
    </row>
    <row r="132" spans="1:6" outlineLevel="4" x14ac:dyDescent="0.2">
      <c r="A132" s="1" t="s">
        <v>141</v>
      </c>
      <c r="B132" s="2" t="s">
        <v>35</v>
      </c>
      <c r="C132" s="2" t="s">
        <v>206</v>
      </c>
      <c r="D132" s="2" t="s">
        <v>8</v>
      </c>
      <c r="E132" s="17">
        <v>3000</v>
      </c>
      <c r="F132" s="17">
        <v>0</v>
      </c>
    </row>
    <row r="133" spans="1:6" outlineLevel="4" x14ac:dyDescent="0.2">
      <c r="A133" s="11" t="s">
        <v>38</v>
      </c>
      <c r="B133" s="10" t="s">
        <v>37</v>
      </c>
      <c r="C133" s="10"/>
      <c r="D133" s="10"/>
      <c r="E133" s="16">
        <f t="shared" ref="E133:F133" si="0">E134</f>
        <v>10</v>
      </c>
      <c r="F133" s="16">
        <f t="shared" si="0"/>
        <v>0</v>
      </c>
    </row>
    <row r="134" spans="1:6" outlineLevel="4" x14ac:dyDescent="0.2">
      <c r="A134" s="11" t="s">
        <v>123</v>
      </c>
      <c r="B134" s="10" t="s">
        <v>39</v>
      </c>
      <c r="C134" s="10"/>
      <c r="D134" s="10"/>
      <c r="E134" s="16">
        <f>E135</f>
        <v>10</v>
      </c>
      <c r="F134" s="16">
        <f>F135</f>
        <v>0</v>
      </c>
    </row>
    <row r="135" spans="1:6" outlineLevel="4" x14ac:dyDescent="0.2">
      <c r="A135" s="1" t="s">
        <v>102</v>
      </c>
      <c r="B135" s="2" t="s">
        <v>39</v>
      </c>
      <c r="C135" s="2" t="s">
        <v>103</v>
      </c>
      <c r="D135" s="2"/>
      <c r="E135" s="17">
        <f>E136</f>
        <v>10</v>
      </c>
      <c r="F135" s="17">
        <f>F136</f>
        <v>0</v>
      </c>
    </row>
    <row r="136" spans="1:6" ht="22.5" outlineLevel="7" x14ac:dyDescent="0.2">
      <c r="A136" s="1" t="s">
        <v>9</v>
      </c>
      <c r="B136" s="2" t="s">
        <v>39</v>
      </c>
      <c r="C136" s="2" t="s">
        <v>103</v>
      </c>
      <c r="D136" s="2" t="s">
        <v>127</v>
      </c>
      <c r="E136" s="17">
        <v>10</v>
      </c>
      <c r="F136" s="17">
        <v>0</v>
      </c>
    </row>
    <row r="137" spans="1:6" outlineLevel="4" x14ac:dyDescent="0.2">
      <c r="A137" s="11" t="s">
        <v>41</v>
      </c>
      <c r="B137" s="10" t="s">
        <v>40</v>
      </c>
      <c r="C137" s="10"/>
      <c r="D137" s="10"/>
      <c r="E137" s="16">
        <f>E138+E164</f>
        <v>3136.6</v>
      </c>
      <c r="F137" s="16">
        <f>F138+F164</f>
        <v>623.59999999999991</v>
      </c>
    </row>
    <row r="138" spans="1:6" outlineLevel="7" x14ac:dyDescent="0.2">
      <c r="A138" s="11" t="s">
        <v>43</v>
      </c>
      <c r="B138" s="10" t="s">
        <v>42</v>
      </c>
      <c r="C138" s="10"/>
      <c r="D138" s="10"/>
      <c r="E138" s="16">
        <f>E139+E144+E147+E151+E154+E159+E162</f>
        <v>2846.6</v>
      </c>
      <c r="F138" s="16">
        <f>F139+F144+F147+F151+F154+F159+F162</f>
        <v>480.29999999999995</v>
      </c>
    </row>
    <row r="139" spans="1:6" x14ac:dyDescent="0.2">
      <c r="A139" s="1" t="s">
        <v>104</v>
      </c>
      <c r="B139" s="2" t="s">
        <v>42</v>
      </c>
      <c r="C139" s="2" t="s">
        <v>105</v>
      </c>
      <c r="D139" s="2"/>
      <c r="E139" s="17">
        <f>SUM(E140:E143)</f>
        <v>690.9</v>
      </c>
      <c r="F139" s="17">
        <f>SUM(F140:F143)</f>
        <v>272.60000000000002</v>
      </c>
    </row>
    <row r="140" spans="1:6" outlineLevel="1" x14ac:dyDescent="0.2">
      <c r="A140" s="1" t="s">
        <v>124</v>
      </c>
      <c r="B140" s="2" t="s">
        <v>42</v>
      </c>
      <c r="C140" s="2" t="s">
        <v>105</v>
      </c>
      <c r="D140" s="2" t="s">
        <v>44</v>
      </c>
      <c r="E140" s="17">
        <v>415.4</v>
      </c>
      <c r="F140" s="17">
        <v>190.2</v>
      </c>
    </row>
    <row r="141" spans="1:6" ht="22.5" outlineLevel="3" x14ac:dyDescent="0.2">
      <c r="A141" s="1" t="s">
        <v>125</v>
      </c>
      <c r="B141" s="2" t="s">
        <v>42</v>
      </c>
      <c r="C141" s="2" t="s">
        <v>105</v>
      </c>
      <c r="D141" s="2" t="s">
        <v>106</v>
      </c>
      <c r="E141" s="17">
        <v>125.5</v>
      </c>
      <c r="F141" s="17">
        <v>48.8</v>
      </c>
    </row>
    <row r="142" spans="1:6" outlineLevel="4" collapsed="1" x14ac:dyDescent="0.2">
      <c r="A142" s="1" t="s">
        <v>141</v>
      </c>
      <c r="B142" s="2" t="s">
        <v>42</v>
      </c>
      <c r="C142" s="2" t="s">
        <v>105</v>
      </c>
      <c r="D142" s="2" t="s">
        <v>8</v>
      </c>
      <c r="E142" s="17">
        <v>150</v>
      </c>
      <c r="F142" s="17">
        <v>33.6</v>
      </c>
    </row>
    <row r="143" spans="1:6" hidden="1" outlineLevel="5" x14ac:dyDescent="0.2">
      <c r="A143" s="19" t="s">
        <v>32</v>
      </c>
      <c r="B143" s="2" t="s">
        <v>42</v>
      </c>
      <c r="C143" s="2" t="s">
        <v>105</v>
      </c>
      <c r="D143" s="2" t="s">
        <v>31</v>
      </c>
      <c r="E143" s="17">
        <v>0</v>
      </c>
      <c r="F143" s="17">
        <v>0</v>
      </c>
    </row>
    <row r="144" spans="1:6" ht="22.5" outlineLevel="1" x14ac:dyDescent="0.2">
      <c r="A144" s="1" t="s">
        <v>107</v>
      </c>
      <c r="B144" s="2" t="s">
        <v>42</v>
      </c>
      <c r="C144" s="2" t="s">
        <v>133</v>
      </c>
      <c r="D144" s="2"/>
      <c r="E144" s="17">
        <f>E145+E146</f>
        <v>653.1</v>
      </c>
      <c r="F144" s="17">
        <f>F145+F146</f>
        <v>0</v>
      </c>
    </row>
    <row r="145" spans="1:8" outlineLevel="3" x14ac:dyDescent="0.2">
      <c r="A145" s="1" t="s">
        <v>124</v>
      </c>
      <c r="B145" s="2" t="s">
        <v>42</v>
      </c>
      <c r="C145" s="2" t="s">
        <v>133</v>
      </c>
      <c r="D145" s="2" t="s">
        <v>44</v>
      </c>
      <c r="E145" s="17">
        <v>501.6</v>
      </c>
      <c r="F145" s="17">
        <v>0</v>
      </c>
    </row>
    <row r="146" spans="1:8" ht="22.5" outlineLevel="4" x14ac:dyDescent="0.2">
      <c r="A146" s="1" t="s">
        <v>125</v>
      </c>
      <c r="B146" s="2" t="s">
        <v>42</v>
      </c>
      <c r="C146" s="2" t="s">
        <v>133</v>
      </c>
      <c r="D146" s="2" t="s">
        <v>106</v>
      </c>
      <c r="E146" s="17">
        <v>151.5</v>
      </c>
      <c r="F146" s="17">
        <v>0</v>
      </c>
    </row>
    <row r="147" spans="1:8" ht="22.5" outlineLevel="5" x14ac:dyDescent="0.2">
      <c r="A147" s="1" t="s">
        <v>108</v>
      </c>
      <c r="B147" s="2" t="s">
        <v>42</v>
      </c>
      <c r="C147" s="2" t="s">
        <v>109</v>
      </c>
      <c r="D147" s="2"/>
      <c r="E147" s="17">
        <f>SUM(E148:E150)</f>
        <v>394.1</v>
      </c>
      <c r="F147" s="17">
        <f>SUM(F148:F150)</f>
        <v>75.400000000000006</v>
      </c>
    </row>
    <row r="148" spans="1:8" s="13" customFormat="1" outlineLevel="7" x14ac:dyDescent="0.2">
      <c r="A148" s="1" t="s">
        <v>124</v>
      </c>
      <c r="B148" s="2" t="s">
        <v>42</v>
      </c>
      <c r="C148" s="2" t="s">
        <v>109</v>
      </c>
      <c r="D148" s="2" t="s">
        <v>44</v>
      </c>
      <c r="E148" s="17">
        <v>207.7</v>
      </c>
      <c r="F148" s="17">
        <v>59.5</v>
      </c>
    </row>
    <row r="149" spans="1:8" ht="22.5" outlineLevel="7" x14ac:dyDescent="0.2">
      <c r="A149" s="1" t="s">
        <v>125</v>
      </c>
      <c r="B149" s="2" t="s">
        <v>42</v>
      </c>
      <c r="C149" s="2" t="s">
        <v>109</v>
      </c>
      <c r="D149" s="2" t="s">
        <v>106</v>
      </c>
      <c r="E149" s="17">
        <v>62.8</v>
      </c>
      <c r="F149" s="17">
        <v>15.9</v>
      </c>
    </row>
    <row r="150" spans="1:8" outlineLevel="4" x14ac:dyDescent="0.2">
      <c r="A150" s="1" t="s">
        <v>141</v>
      </c>
      <c r="B150" s="2" t="s">
        <v>42</v>
      </c>
      <c r="C150" s="2" t="s">
        <v>109</v>
      </c>
      <c r="D150" s="2" t="s">
        <v>8</v>
      </c>
      <c r="E150" s="17">
        <v>123.6</v>
      </c>
      <c r="F150" s="17">
        <v>0</v>
      </c>
    </row>
    <row r="151" spans="1:8" s="12" customFormat="1" ht="22.5" x14ac:dyDescent="0.2">
      <c r="A151" s="1" t="s">
        <v>107</v>
      </c>
      <c r="B151" s="2" t="s">
        <v>42</v>
      </c>
      <c r="C151" s="2" t="s">
        <v>134</v>
      </c>
      <c r="D151" s="2"/>
      <c r="E151" s="17">
        <f>SUM(E152:E153)</f>
        <v>326.5</v>
      </c>
      <c r="F151" s="17">
        <f>SUM(F152:F153)</f>
        <v>0</v>
      </c>
    </row>
    <row r="152" spans="1:8" s="13" customFormat="1" x14ac:dyDescent="0.2">
      <c r="A152" s="1" t="s">
        <v>124</v>
      </c>
      <c r="B152" s="2" t="s">
        <v>42</v>
      </c>
      <c r="C152" s="2" t="s">
        <v>134</v>
      </c>
      <c r="D152" s="2" t="s">
        <v>44</v>
      </c>
      <c r="E152" s="17">
        <v>250.8</v>
      </c>
      <c r="F152" s="17">
        <v>0</v>
      </c>
    </row>
    <row r="153" spans="1:8" s="13" customFormat="1" ht="22.5" x14ac:dyDescent="0.2">
      <c r="A153" s="1" t="s">
        <v>125</v>
      </c>
      <c r="B153" s="2" t="s">
        <v>42</v>
      </c>
      <c r="C153" s="2" t="s">
        <v>134</v>
      </c>
      <c r="D153" s="2" t="s">
        <v>106</v>
      </c>
      <c r="E153" s="17">
        <v>75.7</v>
      </c>
      <c r="F153" s="17">
        <v>0</v>
      </c>
    </row>
    <row r="154" spans="1:8" s="12" customFormat="1" x14ac:dyDescent="0.2">
      <c r="A154" s="1" t="s">
        <v>104</v>
      </c>
      <c r="B154" s="2" t="s">
        <v>42</v>
      </c>
      <c r="C154" s="2" t="s">
        <v>110</v>
      </c>
      <c r="D154" s="2"/>
      <c r="E154" s="17">
        <f>SUM(E155:E158)</f>
        <v>455.5</v>
      </c>
      <c r="F154" s="17">
        <f>SUM(F155:F158)</f>
        <v>132.29999999999998</v>
      </c>
    </row>
    <row r="155" spans="1:8" s="13" customFormat="1" x14ac:dyDescent="0.2">
      <c r="A155" s="1" t="s">
        <v>124</v>
      </c>
      <c r="B155" s="2" t="s">
        <v>42</v>
      </c>
      <c r="C155" s="2" t="s">
        <v>110</v>
      </c>
      <c r="D155" s="2" t="s">
        <v>44</v>
      </c>
      <c r="E155" s="17">
        <v>207.7</v>
      </c>
      <c r="F155" s="17">
        <v>86.9</v>
      </c>
    </row>
    <row r="156" spans="1:8" ht="22.5" x14ac:dyDescent="0.2">
      <c r="A156" s="1" t="s">
        <v>161</v>
      </c>
      <c r="B156" s="2" t="s">
        <v>42</v>
      </c>
      <c r="C156" s="2" t="s">
        <v>110</v>
      </c>
      <c r="D156" s="2" t="s">
        <v>174</v>
      </c>
      <c r="E156" s="17">
        <v>10</v>
      </c>
      <c r="F156" s="17">
        <v>1.1000000000000001</v>
      </c>
    </row>
    <row r="157" spans="1:8" s="13" customFormat="1" ht="22.5" x14ac:dyDescent="0.2">
      <c r="A157" s="1" t="s">
        <v>125</v>
      </c>
      <c r="B157" s="2" t="s">
        <v>42</v>
      </c>
      <c r="C157" s="2" t="s">
        <v>110</v>
      </c>
      <c r="D157" s="2" t="s">
        <v>106</v>
      </c>
      <c r="E157" s="17">
        <v>62.8</v>
      </c>
      <c r="F157" s="17">
        <v>22.6</v>
      </c>
      <c r="G157" s="3"/>
      <c r="H157" s="3"/>
    </row>
    <row r="158" spans="1:8" x14ac:dyDescent="0.2">
      <c r="A158" s="1" t="s">
        <v>141</v>
      </c>
      <c r="B158" s="2" t="s">
        <v>42</v>
      </c>
      <c r="C158" s="2" t="s">
        <v>110</v>
      </c>
      <c r="D158" s="2" t="s">
        <v>8</v>
      </c>
      <c r="E158" s="17">
        <v>175</v>
      </c>
      <c r="F158" s="17">
        <v>21.7</v>
      </c>
    </row>
    <row r="159" spans="1:8" ht="22.5" x14ac:dyDescent="0.2">
      <c r="A159" s="1" t="s">
        <v>107</v>
      </c>
      <c r="B159" s="2" t="s">
        <v>42</v>
      </c>
      <c r="C159" s="2" t="s">
        <v>135</v>
      </c>
      <c r="D159" s="2"/>
      <c r="E159" s="17">
        <f>SUM(E160:E161)</f>
        <v>326.5</v>
      </c>
      <c r="F159" s="17">
        <f>SUM(F160:F161)</f>
        <v>0</v>
      </c>
    </row>
    <row r="160" spans="1:8" s="13" customFormat="1" ht="12.75" customHeight="1" x14ac:dyDescent="0.2">
      <c r="A160" s="1" t="s">
        <v>124</v>
      </c>
      <c r="B160" s="2" t="s">
        <v>42</v>
      </c>
      <c r="C160" s="2" t="s">
        <v>135</v>
      </c>
      <c r="D160" s="2" t="s">
        <v>44</v>
      </c>
      <c r="E160" s="17">
        <v>250.8</v>
      </c>
      <c r="F160" s="17">
        <v>0</v>
      </c>
    </row>
    <row r="161" spans="1:6" ht="22.5" x14ac:dyDescent="0.2">
      <c r="A161" s="1" t="s">
        <v>125</v>
      </c>
      <c r="B161" s="2" t="s">
        <v>42</v>
      </c>
      <c r="C161" s="2" t="s">
        <v>135</v>
      </c>
      <c r="D161" s="2" t="s">
        <v>106</v>
      </c>
      <c r="E161" s="17">
        <v>75.7</v>
      </c>
      <c r="F161" s="17">
        <v>0</v>
      </c>
    </row>
    <row r="162" spans="1:6" ht="33.75" hidden="1" x14ac:dyDescent="0.2">
      <c r="A162" s="22" t="s">
        <v>132</v>
      </c>
      <c r="B162" s="2" t="s">
        <v>42</v>
      </c>
      <c r="C162" s="2" t="s">
        <v>128</v>
      </c>
      <c r="D162" s="2"/>
      <c r="E162" s="17">
        <f>E163</f>
        <v>0</v>
      </c>
      <c r="F162" s="17">
        <f>F163</f>
        <v>0</v>
      </c>
    </row>
    <row r="163" spans="1:6" hidden="1" x14ac:dyDescent="0.2">
      <c r="A163" s="19" t="s">
        <v>141</v>
      </c>
      <c r="B163" s="2" t="s">
        <v>42</v>
      </c>
      <c r="C163" s="2" t="s">
        <v>128</v>
      </c>
      <c r="D163" s="2" t="s">
        <v>8</v>
      </c>
      <c r="E163" s="17"/>
      <c r="F163" s="17"/>
    </row>
    <row r="164" spans="1:6" x14ac:dyDescent="0.2">
      <c r="A164" s="11" t="s">
        <v>46</v>
      </c>
      <c r="B164" s="10" t="s">
        <v>45</v>
      </c>
      <c r="C164" s="10"/>
      <c r="D164" s="10"/>
      <c r="E164" s="16">
        <f>E165</f>
        <v>290</v>
      </c>
      <c r="F164" s="16">
        <f>F165</f>
        <v>143.30000000000001</v>
      </c>
    </row>
    <row r="165" spans="1:6" s="13" customFormat="1" ht="12.75" customHeight="1" x14ac:dyDescent="0.2">
      <c r="A165" s="1" t="s">
        <v>111</v>
      </c>
      <c r="B165" s="2" t="s">
        <v>45</v>
      </c>
      <c r="C165" s="2" t="s">
        <v>112</v>
      </c>
      <c r="D165" s="2"/>
      <c r="E165" s="17">
        <f>E166</f>
        <v>290</v>
      </c>
      <c r="F165" s="17">
        <f>F166</f>
        <v>143.30000000000001</v>
      </c>
    </row>
    <row r="166" spans="1:6" ht="12.75" customHeight="1" x14ac:dyDescent="0.2">
      <c r="A166" s="1" t="s">
        <v>141</v>
      </c>
      <c r="B166" s="2" t="s">
        <v>45</v>
      </c>
      <c r="C166" s="2" t="s">
        <v>112</v>
      </c>
      <c r="D166" s="2" t="s">
        <v>8</v>
      </c>
      <c r="E166" s="17">
        <v>290</v>
      </c>
      <c r="F166" s="17">
        <v>143.30000000000001</v>
      </c>
    </row>
    <row r="167" spans="1:6" s="12" customFormat="1" ht="18" customHeight="1" x14ac:dyDescent="0.2">
      <c r="A167" s="11" t="s">
        <v>57</v>
      </c>
      <c r="B167" s="10" t="s">
        <v>47</v>
      </c>
      <c r="C167" s="10"/>
      <c r="D167" s="10"/>
      <c r="E167" s="16">
        <f>E168+E171</f>
        <v>457.3</v>
      </c>
      <c r="F167" s="16">
        <f>F168+F171</f>
        <v>102.9</v>
      </c>
    </row>
    <row r="168" spans="1:6" ht="13.5" customHeight="1" x14ac:dyDescent="0.2">
      <c r="A168" s="11" t="s">
        <v>49</v>
      </c>
      <c r="B168" s="10" t="s">
        <v>48</v>
      </c>
      <c r="C168" s="10"/>
      <c r="D168" s="10"/>
      <c r="E168" s="16">
        <f t="shared" ref="E168:F169" si="1">E169</f>
        <v>412</v>
      </c>
      <c r="F168" s="16">
        <f t="shared" si="1"/>
        <v>102.9</v>
      </c>
    </row>
    <row r="169" spans="1:6" ht="22.5" x14ac:dyDescent="0.2">
      <c r="A169" s="1" t="s">
        <v>113</v>
      </c>
      <c r="B169" s="2" t="s">
        <v>48</v>
      </c>
      <c r="C169" s="2" t="s">
        <v>114</v>
      </c>
      <c r="D169" s="2"/>
      <c r="E169" s="17">
        <f t="shared" si="1"/>
        <v>412</v>
      </c>
      <c r="F169" s="17">
        <f>F170</f>
        <v>102.9</v>
      </c>
    </row>
    <row r="170" spans="1:6" ht="22.5" x14ac:dyDescent="0.2">
      <c r="A170" s="1" t="s">
        <v>51</v>
      </c>
      <c r="B170" s="2" t="s">
        <v>48</v>
      </c>
      <c r="C170" s="2" t="s">
        <v>114</v>
      </c>
      <c r="D170" s="2" t="s">
        <v>50</v>
      </c>
      <c r="E170" s="17">
        <v>412</v>
      </c>
      <c r="F170" s="17">
        <v>102.9</v>
      </c>
    </row>
    <row r="171" spans="1:6" ht="13.5" customHeight="1" x14ac:dyDescent="0.2">
      <c r="A171" s="11" t="s">
        <v>209</v>
      </c>
      <c r="B171" s="10" t="s">
        <v>208</v>
      </c>
      <c r="C171" s="10"/>
      <c r="D171" s="10"/>
      <c r="E171" s="16">
        <f>E172</f>
        <v>45.3</v>
      </c>
      <c r="F171" s="16">
        <f>F172</f>
        <v>0</v>
      </c>
    </row>
    <row r="172" spans="1:6" x14ac:dyDescent="0.2">
      <c r="A172" s="1" t="s">
        <v>212</v>
      </c>
      <c r="B172" s="2" t="s">
        <v>208</v>
      </c>
      <c r="C172" s="2" t="s">
        <v>210</v>
      </c>
      <c r="D172" s="2"/>
      <c r="E172" s="17">
        <f>E173</f>
        <v>45.3</v>
      </c>
      <c r="F172" s="17">
        <f>F173</f>
        <v>0</v>
      </c>
    </row>
    <row r="173" spans="1:6" x14ac:dyDescent="0.2">
      <c r="A173" s="1" t="s">
        <v>213</v>
      </c>
      <c r="B173" s="2" t="s">
        <v>208</v>
      </c>
      <c r="C173" s="2" t="s">
        <v>210</v>
      </c>
      <c r="D173" s="2" t="s">
        <v>211</v>
      </c>
      <c r="E173" s="17">
        <v>45.3</v>
      </c>
      <c r="F173" s="17">
        <v>0</v>
      </c>
    </row>
    <row r="174" spans="1:6" ht="12.75" customHeight="1" x14ac:dyDescent="0.2">
      <c r="A174" s="11" t="s">
        <v>53</v>
      </c>
      <c r="B174" s="10" t="s">
        <v>52</v>
      </c>
      <c r="C174" s="10"/>
      <c r="D174" s="10"/>
      <c r="E174" s="16">
        <f>E175+E181</f>
        <v>412.5</v>
      </c>
      <c r="F174" s="16">
        <f>F175+F181</f>
        <v>62</v>
      </c>
    </row>
    <row r="175" spans="1:6" ht="12.75" customHeight="1" x14ac:dyDescent="0.2">
      <c r="A175" s="11" t="s">
        <v>55</v>
      </c>
      <c r="B175" s="10" t="s">
        <v>54</v>
      </c>
      <c r="C175" s="10"/>
      <c r="D175" s="10"/>
      <c r="E175" s="16">
        <f>E176</f>
        <v>322.5</v>
      </c>
      <c r="F175" s="16">
        <f>F176</f>
        <v>57.1</v>
      </c>
    </row>
    <row r="176" spans="1:6" ht="14.25" customHeight="1" x14ac:dyDescent="0.2">
      <c r="A176" s="1" t="s">
        <v>104</v>
      </c>
      <c r="B176" s="2" t="s">
        <v>54</v>
      </c>
      <c r="C176" s="2" t="s">
        <v>115</v>
      </c>
      <c r="D176" s="2"/>
      <c r="E176" s="17">
        <f>SUM(E177:E179)</f>
        <v>322.5</v>
      </c>
      <c r="F176" s="17">
        <f>SUM(F177:F179)</f>
        <v>57.1</v>
      </c>
    </row>
    <row r="177" spans="1:6" ht="14.25" customHeight="1" x14ac:dyDescent="0.2">
      <c r="A177" s="1" t="s">
        <v>124</v>
      </c>
      <c r="B177" s="2" t="s">
        <v>54</v>
      </c>
      <c r="C177" s="2" t="s">
        <v>115</v>
      </c>
      <c r="D177" s="2" t="s">
        <v>44</v>
      </c>
      <c r="E177" s="17">
        <v>163.19999999999999</v>
      </c>
      <c r="F177" s="17">
        <v>45</v>
      </c>
    </row>
    <row r="178" spans="1:6" ht="26.25" customHeight="1" x14ac:dyDescent="0.2">
      <c r="A178" s="1" t="s">
        <v>125</v>
      </c>
      <c r="B178" s="2" t="s">
        <v>54</v>
      </c>
      <c r="C178" s="2" t="s">
        <v>115</v>
      </c>
      <c r="D178" s="2" t="s">
        <v>106</v>
      </c>
      <c r="E178" s="17">
        <v>49.3</v>
      </c>
      <c r="F178" s="17">
        <v>12.1</v>
      </c>
    </row>
    <row r="179" spans="1:6" ht="16.5" customHeight="1" x14ac:dyDescent="0.2">
      <c r="A179" s="1" t="s">
        <v>141</v>
      </c>
      <c r="B179" s="2" t="s">
        <v>54</v>
      </c>
      <c r="C179" s="2" t="s">
        <v>115</v>
      </c>
      <c r="D179" s="2" t="s">
        <v>8</v>
      </c>
      <c r="E179" s="17">
        <v>110</v>
      </c>
      <c r="F179" s="17">
        <v>0</v>
      </c>
    </row>
    <row r="180" spans="1:6" ht="21.75" customHeight="1" x14ac:dyDescent="0.2">
      <c r="A180" s="14" t="s">
        <v>175</v>
      </c>
      <c r="B180" s="2" t="s">
        <v>54</v>
      </c>
      <c r="C180" s="2" t="s">
        <v>116</v>
      </c>
      <c r="D180" s="2"/>
      <c r="E180" s="17">
        <f>E181</f>
        <v>90</v>
      </c>
      <c r="F180" s="17">
        <f>F181</f>
        <v>4.9000000000000004</v>
      </c>
    </row>
    <row r="181" spans="1:6" ht="22.5" x14ac:dyDescent="0.2">
      <c r="A181" s="1" t="s">
        <v>161</v>
      </c>
      <c r="B181" s="2" t="s">
        <v>54</v>
      </c>
      <c r="C181" s="2" t="s">
        <v>116</v>
      </c>
      <c r="D181" s="2" t="s">
        <v>174</v>
      </c>
      <c r="E181" s="17">
        <v>90</v>
      </c>
      <c r="F181" s="17">
        <v>4.9000000000000004</v>
      </c>
    </row>
    <row r="182" spans="1:6" ht="12.75" customHeight="1" x14ac:dyDescent="0.2">
      <c r="A182" s="15" t="s">
        <v>56</v>
      </c>
      <c r="B182" s="23"/>
      <c r="C182" s="23"/>
      <c r="D182" s="23"/>
      <c r="E182" s="24">
        <f>E9+E58+E64+E71+E94+E133+E137+E167+E174</f>
        <v>45929.5</v>
      </c>
      <c r="F182" s="24">
        <f>F9+F58+F64+F71+F94+F133+F137+F167+F174</f>
        <v>4391.3999999999996</v>
      </c>
    </row>
  </sheetData>
  <mergeCells count="3">
    <mergeCell ref="A5:E5"/>
    <mergeCell ref="B1:F1"/>
    <mergeCell ref="A4:F4"/>
  </mergeCells>
  <pageMargins left="0.59055118110236227" right="0.23622047244094491" top="0.35433070866141736" bottom="0.27559055118110237" header="0.11811023622047245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2020-04-20T10:42:44Z</cp:lastPrinted>
  <dcterms:created xsi:type="dcterms:W3CDTF">2002-03-11T10:22:12Z</dcterms:created>
  <dcterms:modified xsi:type="dcterms:W3CDTF">2020-04-20T10:43:40Z</dcterms:modified>
</cp:coreProperties>
</file>